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оспитатель\Desktop\Лагерь 2022\Лагерь 2022\Новая папка\"/>
    </mc:Choice>
  </mc:AlternateContent>
  <bookViews>
    <workbookView xWindow="90" yWindow="60" windowWidth="19095" windowHeight="7365" activeTab="1"/>
  </bookViews>
  <sheets>
    <sheet name="перспективное меню" sheetId="1" r:id="rId1"/>
    <sheet name="ежедневное меню" sheetId="4" r:id="rId2"/>
  </sheets>
  <calcPr calcId="162913"/>
</workbook>
</file>

<file path=xl/calcChain.xml><?xml version="1.0" encoding="utf-8"?>
<calcChain xmlns="http://schemas.openxmlformats.org/spreadsheetml/2006/main">
  <c r="F27" i="4" l="1"/>
  <c r="F33" i="1"/>
  <c r="F73" i="4" l="1"/>
  <c r="F72" i="4"/>
  <c r="F71" i="4"/>
  <c r="F70" i="4"/>
  <c r="F69" i="4"/>
  <c r="F68" i="4"/>
  <c r="F67" i="4"/>
  <c r="F65" i="4"/>
  <c r="F64" i="4"/>
  <c r="F63" i="4"/>
  <c r="F61" i="4"/>
  <c r="F59" i="4"/>
  <c r="F57" i="4"/>
  <c r="F56" i="4"/>
  <c r="F55" i="4" s="1"/>
  <c r="F54" i="4"/>
  <c r="F53" i="4"/>
  <c r="F43" i="4"/>
  <c r="F42" i="4"/>
  <c r="F41" i="4"/>
  <c r="F40" i="4"/>
  <c r="F37" i="4"/>
  <c r="F36" i="4"/>
  <c r="F35" i="4"/>
  <c r="F34" i="4"/>
  <c r="F33" i="4"/>
  <c r="F32" i="4"/>
  <c r="F31" i="4"/>
  <c r="F30" i="4"/>
  <c r="F29" i="4"/>
  <c r="F26" i="4"/>
  <c r="F25" i="4" s="1"/>
  <c r="J23" i="4"/>
  <c r="I23" i="4"/>
  <c r="H23" i="4"/>
  <c r="G23" i="4"/>
  <c r="F22" i="4"/>
  <c r="F21" i="4"/>
  <c r="F20" i="4"/>
  <c r="F19" i="4"/>
  <c r="F16" i="4"/>
  <c r="F15" i="4"/>
  <c r="F14" i="4"/>
  <c r="F13" i="4"/>
  <c r="F12" i="4"/>
  <c r="F11" i="4"/>
  <c r="F10" i="4" s="1"/>
  <c r="F8" i="4"/>
  <c r="F62" i="4" l="1"/>
  <c r="F28" i="4"/>
  <c r="F18" i="4"/>
  <c r="F39" i="4"/>
  <c r="F66" i="4"/>
  <c r="F52" i="4"/>
  <c r="F23" i="4"/>
  <c r="F79" i="1"/>
  <c r="F78" i="1"/>
  <c r="F77" i="1"/>
  <c r="F76" i="1"/>
  <c r="F75" i="1"/>
  <c r="F74" i="1"/>
  <c r="F72" i="1"/>
  <c r="F73" i="1"/>
  <c r="F69" i="1"/>
  <c r="F39" i="1"/>
  <c r="F38" i="1"/>
  <c r="F37" i="1"/>
  <c r="F36" i="1"/>
  <c r="F35" i="1"/>
  <c r="F71" i="1"/>
  <c r="F70" i="1"/>
  <c r="F67" i="1"/>
  <c r="F65" i="1"/>
  <c r="F63" i="1"/>
  <c r="F62" i="1"/>
  <c r="F60" i="1"/>
  <c r="F59" i="1"/>
  <c r="F49" i="1"/>
  <c r="F48" i="1"/>
  <c r="F47" i="1"/>
  <c r="F46" i="1"/>
  <c r="F43" i="1"/>
  <c r="F42" i="1"/>
  <c r="F41" i="1"/>
  <c r="F40" i="1"/>
  <c r="F32" i="1"/>
  <c r="J29" i="1"/>
  <c r="I29" i="1"/>
  <c r="H29" i="1"/>
  <c r="G29" i="1"/>
  <c r="F28" i="1"/>
  <c r="F27" i="1"/>
  <c r="F26" i="1"/>
  <c r="F25" i="1"/>
  <c r="F22" i="1"/>
  <c r="F21" i="1"/>
  <c r="F20" i="1"/>
  <c r="F19" i="1"/>
  <c r="F18" i="1"/>
  <c r="F17" i="1"/>
  <c r="F14" i="1"/>
  <c r="F34" i="1" l="1"/>
  <c r="F45" i="1"/>
  <c r="F74" i="4"/>
  <c r="F75" i="4" s="1"/>
  <c r="F68" i="1"/>
  <c r="F61" i="1"/>
  <c r="F24" i="1"/>
  <c r="F31" i="1"/>
  <c r="F58" i="1"/>
  <c r="F16" i="1"/>
  <c r="F80" i="1" l="1"/>
  <c r="F29" i="1"/>
  <c r="F81" i="1" l="1"/>
</calcChain>
</file>

<file path=xl/comments1.xml><?xml version="1.0" encoding="utf-8"?>
<comments xmlns="http://schemas.openxmlformats.org/spreadsheetml/2006/main">
  <authors>
    <author>Воспитатель</author>
  </authors>
  <commentList>
    <comment ref="A69" authorId="0" shapeId="0">
      <text>
        <r>
          <rPr>
            <b/>
            <sz val="9"/>
            <color indexed="81"/>
            <rFont val="Tahoma"/>
            <family val="2"/>
            <charset val="204"/>
          </rPr>
          <t>Воспитатель: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  <charset val="204"/>
          </rPr>
          <t>Воспитатель: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Воспитатель</author>
  </authors>
  <commentList>
    <comment ref="A63" authorId="0" shapeId="0">
      <text>
        <r>
          <rPr>
            <b/>
            <sz val="9"/>
            <color indexed="81"/>
            <rFont val="Tahoma"/>
            <family val="2"/>
            <charset val="204"/>
          </rPr>
          <t>Воспитатель: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  <charset val="204"/>
          </rPr>
          <t>Воспитатель: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<sst xmlns="http://schemas.openxmlformats.org/spreadsheetml/2006/main" count="190" uniqueCount="92">
  <si>
    <t>кол-во</t>
  </si>
  <si>
    <t>цена</t>
  </si>
  <si>
    <t>Пищевые вещества, г</t>
  </si>
  <si>
    <t>Эн.цен.</t>
  </si>
  <si>
    <t>№ рец.</t>
  </si>
  <si>
    <t>Прием пищи,наименование блюд</t>
  </si>
  <si>
    <t>масса порции</t>
  </si>
  <si>
    <t xml:space="preserve">цена </t>
  </si>
  <si>
    <t xml:space="preserve">Б     </t>
  </si>
  <si>
    <t xml:space="preserve">Ж </t>
  </si>
  <si>
    <t xml:space="preserve">У </t>
  </si>
  <si>
    <t>ккал</t>
  </si>
  <si>
    <t>ЗАВТРАК</t>
  </si>
  <si>
    <t>14 Сб. рец.. 2011</t>
  </si>
  <si>
    <t xml:space="preserve">Масло сливочное </t>
  </si>
  <si>
    <t>масло сливочное 10</t>
  </si>
  <si>
    <t>173 Сб. рец.. 2011</t>
  </si>
  <si>
    <t>Каша вязкая молочная пшенная</t>
  </si>
  <si>
    <t>200/10</t>
  </si>
  <si>
    <t>15 Сб. рец.. 2011</t>
  </si>
  <si>
    <t>Сыр (порциями)</t>
  </si>
  <si>
    <t>сыр Голандский 20</t>
  </si>
  <si>
    <t>сахар 20</t>
  </si>
  <si>
    <t>ПР</t>
  </si>
  <si>
    <t>Хлеб пшеничный/ржано-пшен.</t>
  </si>
  <si>
    <t>50/32</t>
  </si>
  <si>
    <t>Итого за завтрак</t>
  </si>
  <si>
    <t>ОБЕД</t>
  </si>
  <si>
    <t>348 Сб. рец.. 2011</t>
  </si>
  <si>
    <t>Компот из сухофруктов</t>
  </si>
  <si>
    <t>сухофрукты 20</t>
  </si>
  <si>
    <t>70/40</t>
  </si>
  <si>
    <t>Полдник</t>
  </si>
  <si>
    <t>338 Сб. рец.. 2011</t>
  </si>
  <si>
    <t>Чай с сахаром</t>
  </si>
  <si>
    <t>Мороженое</t>
  </si>
  <si>
    <t>Пирожок печеный с капустой</t>
  </si>
  <si>
    <t>ИТОГО ЗА ДЕНЬ</t>
  </si>
  <si>
    <t>крупа пшенная 90</t>
  </si>
  <si>
    <t>молоко 120</t>
  </si>
  <si>
    <t>сахар 15</t>
  </si>
  <si>
    <t>вода 20</t>
  </si>
  <si>
    <t>Чай с сахаром и лимоном</t>
  </si>
  <si>
    <t>чай 1</t>
  </si>
  <si>
    <t xml:space="preserve">сахар </t>
  </si>
  <si>
    <t>лимон</t>
  </si>
  <si>
    <t>376 Сб. рец.. 2011</t>
  </si>
  <si>
    <t>23 Сб. рец. для общ-ых учр. 2011</t>
  </si>
  <si>
    <t xml:space="preserve">Борщ с окорочком </t>
  </si>
  <si>
    <t>капуста 50</t>
  </si>
  <si>
    <t>свекла 20</t>
  </si>
  <si>
    <t>картофель 50</t>
  </si>
  <si>
    <t>окорочка 35</t>
  </si>
  <si>
    <t>лук 8</t>
  </si>
  <si>
    <t>морковь 8</t>
  </si>
  <si>
    <t>масло растительное 7</t>
  </si>
  <si>
    <t>томатная паста 10</t>
  </si>
  <si>
    <t>81 Сб. рец. для общ-ых учр. 2011</t>
  </si>
  <si>
    <t xml:space="preserve">Котлета рыбная </t>
  </si>
  <si>
    <t>масло растительное 10</t>
  </si>
  <si>
    <t>мука 16</t>
  </si>
  <si>
    <t>234 Сб. рец. для общ-ых учр. 2015</t>
  </si>
  <si>
    <t>рыба свежемороженая 80</t>
  </si>
  <si>
    <t>Итого за обед и полдник</t>
  </si>
  <si>
    <t>377 Сб. рец.. 2011</t>
  </si>
  <si>
    <t>349 Сб.рецептов 2015</t>
  </si>
  <si>
    <t>капуста 57</t>
  </si>
  <si>
    <t>лук 6</t>
  </si>
  <si>
    <t>масло растительное 15</t>
  </si>
  <si>
    <t>мука 74</t>
  </si>
  <si>
    <t>сахар 23</t>
  </si>
  <si>
    <t>морковь 19</t>
  </si>
  <si>
    <t>дрожжи 2</t>
  </si>
  <si>
    <t>1 день</t>
  </si>
  <si>
    <t>Салат из свежих овощей</t>
  </si>
  <si>
    <t>огурцы 50</t>
  </si>
  <si>
    <t>помидор 50</t>
  </si>
  <si>
    <t>Банан 200</t>
  </si>
  <si>
    <t>Салат огурцы и помидоры</t>
  </si>
  <si>
    <t>312 Сб. рец.. 2011</t>
  </si>
  <si>
    <t>картофель 200</t>
  </si>
  <si>
    <t>Картофельное пюре</t>
  </si>
  <si>
    <t xml:space="preserve">Картофельное пюре </t>
  </si>
  <si>
    <t>Заместитель по АХЧ                             А.Журавлёва</t>
  </si>
  <si>
    <t>01 июня 2021 г.</t>
  </si>
  <si>
    <t xml:space="preserve">Утверждаю  </t>
  </si>
  <si>
    <t xml:space="preserve">Директор </t>
  </si>
  <si>
    <t>Балухтин Ю.В.</t>
  </si>
  <si>
    <t>"____"_____________2021г.</t>
  </si>
  <si>
    <t>Перспективное меню</t>
  </si>
  <si>
    <t>ЕЖЕДНЕВНОЕ МЕНЮ
летнего оздоровительного лагеря
на 01 июня 2022г.</t>
  </si>
  <si>
    <t>УТВЕРЖДАЮ
Директор         Ю.В.Балухтин
"____"____________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</si>
</sst>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4" fillId="0" borderId="0"/>
    <xf numFmtId="0" fontId="16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shrinkToFit="1"/>
    </xf>
    <xf numFmtId="0" fontId="3" fillId="2" borderId="1" xfId="1" applyFont="1" applyFill="1" applyBorder="1" applyAlignment="1">
      <alignment horizontal="left" shrinkToFit="1"/>
    </xf>
    <xf numFmtId="0" fontId="4" fillId="2" borderId="1" xfId="1" applyFont="1" applyFill="1" applyBorder="1" applyAlignment="1">
      <alignment horizontal="center" vertical="center" shrinkToFit="1"/>
    </xf>
    <xf numFmtId="164" fontId="8" fillId="3" borderId="1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shrinkToFit="1"/>
    </xf>
    <xf numFmtId="164" fontId="3" fillId="2" borderId="1" xfId="1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8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 shrinkToFit="1"/>
    </xf>
    <xf numFmtId="0" fontId="8" fillId="2" borderId="1" xfId="2" applyFont="1" applyFill="1" applyBorder="1" applyAlignment="1">
      <alignment horizontal="left" vertical="center" shrinkToFit="1"/>
    </xf>
    <xf numFmtId="0" fontId="4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2" applyFont="1" applyFill="1" applyBorder="1" applyAlignment="1">
      <alignment horizontal="left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left" vertical="center" shrinkToFit="1"/>
    </xf>
    <xf numFmtId="0" fontId="17" fillId="2" borderId="1" xfId="2" applyFont="1" applyFill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vertical="top" wrapText="1" shrinkToFit="1"/>
    </xf>
    <xf numFmtId="0" fontId="3" fillId="2" borderId="1" xfId="1" applyFont="1" applyFill="1" applyBorder="1" applyAlignment="1">
      <alignment vertical="top" wrapText="1" shrinkToFit="1"/>
    </xf>
    <xf numFmtId="0" fontId="8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10" fontId="10" fillId="2" borderId="14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8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8" fillId="2" borderId="1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3" fillId="2" borderId="10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10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4" fontId="10" fillId="4" borderId="16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indent="3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 indent="7"/>
    </xf>
    <xf numFmtId="0" fontId="24" fillId="0" borderId="0" xfId="0" applyFont="1" applyAlignment="1">
      <alignment horizontal="left" vertical="center" indent="9"/>
    </xf>
    <xf numFmtId="0" fontId="24" fillId="0" borderId="0" xfId="0" applyFont="1" applyAlignment="1">
      <alignment horizontal="left" indent="9"/>
    </xf>
    <xf numFmtId="0" fontId="23" fillId="0" borderId="0" xfId="0" applyFont="1" applyAlignment="1">
      <alignment horizontal="left" vertical="center" indent="10"/>
    </xf>
    <xf numFmtId="0" fontId="23" fillId="0" borderId="0" xfId="0" applyFont="1" applyAlignment="1">
      <alignment horizontal="left" indent="10"/>
    </xf>
    <xf numFmtId="0" fontId="24" fillId="0" borderId="0" xfId="0" applyFont="1" applyAlignment="1">
      <alignment horizontal="left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7" xfId="0" applyFont="1" applyBorder="1" applyAlignment="1">
      <alignment horizontal="center" wrapText="1"/>
    </xf>
    <xf numFmtId="0" fontId="22" fillId="0" borderId="1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_Гимназия Меню(кал.)" xfId="2"/>
    <cellStyle name="Обычный_Счет-фактур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="80" zoomScaleSheetLayoutView="80" workbookViewId="0">
      <selection activeCell="E3" sqref="E3"/>
    </sheetView>
  </sheetViews>
  <sheetFormatPr defaultRowHeight="15" x14ac:dyDescent="0.25"/>
  <cols>
    <col min="2" max="2" width="29.5703125" customWidth="1"/>
    <col min="3" max="3" width="7.140625" style="101" customWidth="1"/>
    <col min="4" max="4" width="9.28515625" customWidth="1"/>
    <col min="10" max="10" width="13.28515625" customWidth="1"/>
  </cols>
  <sheetData>
    <row r="1" spans="1:11" ht="18.75" x14ac:dyDescent="0.3">
      <c r="H1" s="115"/>
      <c r="I1" s="115"/>
      <c r="J1" s="115"/>
      <c r="K1" s="116"/>
    </row>
    <row r="2" spans="1:11" ht="18.75" x14ac:dyDescent="0.3">
      <c r="H2" s="117" t="s">
        <v>85</v>
      </c>
      <c r="I2" s="115"/>
      <c r="J2" s="115"/>
      <c r="K2" s="116"/>
    </row>
    <row r="3" spans="1:11" ht="18.75" x14ac:dyDescent="0.3">
      <c r="H3" s="115"/>
      <c r="I3" s="115"/>
      <c r="J3" s="115"/>
      <c r="K3" s="116"/>
    </row>
    <row r="4" spans="1:11" ht="18.75" x14ac:dyDescent="0.3">
      <c r="H4" s="115" t="s">
        <v>86</v>
      </c>
      <c r="I4" s="115"/>
      <c r="J4" s="115" t="s">
        <v>87</v>
      </c>
      <c r="K4" s="116"/>
    </row>
    <row r="5" spans="1:11" ht="18.75" x14ac:dyDescent="0.3">
      <c r="H5" s="115"/>
      <c r="I5" s="115"/>
      <c r="J5" s="115"/>
      <c r="K5" s="116"/>
    </row>
    <row r="6" spans="1:11" ht="14.25" customHeight="1" x14ac:dyDescent="0.3">
      <c r="C6" s="118"/>
      <c r="D6" s="119"/>
      <c r="E6" s="119"/>
      <c r="F6" s="119"/>
      <c r="G6" s="116"/>
      <c r="H6" s="115" t="s">
        <v>88</v>
      </c>
      <c r="I6" s="115"/>
      <c r="J6" s="115"/>
      <c r="K6" s="116"/>
    </row>
    <row r="7" spans="1:11" ht="18.75" hidden="1" x14ac:dyDescent="0.3">
      <c r="C7" s="118"/>
      <c r="D7" s="119"/>
      <c r="E7" s="119"/>
      <c r="F7" s="119"/>
      <c r="G7" s="116"/>
      <c r="H7" s="115"/>
      <c r="I7" s="115"/>
      <c r="J7" s="115"/>
      <c r="K7" s="116"/>
    </row>
    <row r="8" spans="1:11" ht="37.9" customHeight="1" x14ac:dyDescent="0.3">
      <c r="B8" s="114"/>
      <c r="C8" s="120" t="s">
        <v>89</v>
      </c>
      <c r="D8" s="121"/>
      <c r="E8" s="121"/>
      <c r="F8" s="119"/>
      <c r="G8" s="122"/>
      <c r="H8" s="116"/>
      <c r="I8" s="116"/>
      <c r="J8" s="116"/>
      <c r="K8" s="116"/>
    </row>
    <row r="9" spans="1:11" ht="19.149999999999999" customHeight="1" x14ac:dyDescent="0.25">
      <c r="A9" s="1"/>
      <c r="B9" s="2"/>
      <c r="C9" s="103"/>
      <c r="D9" s="104"/>
      <c r="E9" s="132" t="s">
        <v>2</v>
      </c>
      <c r="F9" s="133"/>
      <c r="G9" s="133"/>
      <c r="H9" s="133"/>
      <c r="I9" s="134"/>
      <c r="J9" s="1" t="s">
        <v>3</v>
      </c>
    </row>
    <row r="10" spans="1:11" ht="23.45" customHeight="1" x14ac:dyDescent="0.25">
      <c r="A10" s="4" t="s">
        <v>4</v>
      </c>
      <c r="B10" s="102" t="s">
        <v>5</v>
      </c>
      <c r="C10" s="3" t="s">
        <v>0</v>
      </c>
      <c r="D10" s="3" t="s">
        <v>1</v>
      </c>
      <c r="E10" s="6" t="s">
        <v>6</v>
      </c>
      <c r="F10" s="7" t="s">
        <v>7</v>
      </c>
      <c r="G10" s="5" t="s">
        <v>8</v>
      </c>
      <c r="H10" s="5" t="s">
        <v>9</v>
      </c>
      <c r="I10" s="5" t="s">
        <v>10</v>
      </c>
      <c r="J10" s="8" t="s">
        <v>11</v>
      </c>
    </row>
    <row r="11" spans="1:11" ht="22.5" customHeight="1" x14ac:dyDescent="0.25">
      <c r="A11" s="4">
        <v>1</v>
      </c>
      <c r="B11" s="9">
        <v>2</v>
      </c>
      <c r="C11" s="9"/>
      <c r="D11" s="9"/>
      <c r="E11" s="10">
        <v>3</v>
      </c>
      <c r="F11" s="11">
        <v>4</v>
      </c>
      <c r="G11" s="9">
        <v>5</v>
      </c>
      <c r="H11" s="9">
        <v>6</v>
      </c>
      <c r="I11" s="9">
        <v>7</v>
      </c>
      <c r="J11" s="9">
        <v>8</v>
      </c>
    </row>
    <row r="12" spans="1:11" ht="28.5" customHeight="1" thickBot="1" x14ac:dyDescent="0.3">
      <c r="A12" s="12"/>
      <c r="B12" s="13" t="s">
        <v>73</v>
      </c>
      <c r="C12" s="80"/>
      <c r="D12" s="13"/>
      <c r="E12" s="14"/>
      <c r="F12" s="15"/>
      <c r="G12" s="14"/>
      <c r="H12" s="14"/>
      <c r="I12" s="14"/>
      <c r="J12" s="14"/>
    </row>
    <row r="13" spans="1:11" ht="16.899999999999999" customHeight="1" x14ac:dyDescent="0.25">
      <c r="A13" s="16"/>
      <c r="B13" s="17" t="s">
        <v>12</v>
      </c>
      <c r="C13" s="81"/>
      <c r="D13" s="17"/>
      <c r="E13" s="18"/>
      <c r="F13" s="19"/>
      <c r="G13" s="18"/>
      <c r="H13" s="18"/>
      <c r="I13" s="18"/>
      <c r="J13" s="18"/>
    </row>
    <row r="14" spans="1:11" ht="15.75" x14ac:dyDescent="0.25">
      <c r="A14" s="135" t="s">
        <v>13</v>
      </c>
      <c r="B14" s="20" t="s">
        <v>14</v>
      </c>
      <c r="C14" s="85">
        <v>0.01</v>
      </c>
      <c r="D14" s="21">
        <v>350</v>
      </c>
      <c r="E14" s="22">
        <v>10</v>
      </c>
      <c r="F14" s="23">
        <f>C14*D14</f>
        <v>3.5</v>
      </c>
      <c r="G14" s="24">
        <v>0.1</v>
      </c>
      <c r="H14" s="24">
        <v>7.2</v>
      </c>
      <c r="I14" s="24">
        <v>0.1</v>
      </c>
      <c r="J14" s="24">
        <v>66</v>
      </c>
    </row>
    <row r="15" spans="1:11" ht="15.75" x14ac:dyDescent="0.25">
      <c r="A15" s="136"/>
      <c r="B15" s="25" t="s">
        <v>15</v>
      </c>
      <c r="C15" s="22"/>
      <c r="D15" s="25"/>
      <c r="E15" s="22"/>
      <c r="F15" s="26"/>
      <c r="G15" s="24"/>
      <c r="H15" s="24"/>
      <c r="I15" s="24"/>
      <c r="J15" s="24"/>
    </row>
    <row r="16" spans="1:11" ht="31.5" x14ac:dyDescent="0.25">
      <c r="A16" s="126" t="s">
        <v>16</v>
      </c>
      <c r="B16" s="27" t="s">
        <v>17</v>
      </c>
      <c r="C16" s="86"/>
      <c r="D16" s="27"/>
      <c r="E16" s="8" t="s">
        <v>18</v>
      </c>
      <c r="F16" s="28">
        <f>SUM(F17:F21)</f>
        <v>27.78</v>
      </c>
      <c r="G16" s="8">
        <v>8.6</v>
      </c>
      <c r="H16" s="8">
        <v>11.05</v>
      </c>
      <c r="I16" s="8">
        <v>33.229999999999997</v>
      </c>
      <c r="J16" s="8">
        <v>286</v>
      </c>
    </row>
    <row r="17" spans="1:10" ht="15.75" x14ac:dyDescent="0.25">
      <c r="A17" s="127"/>
      <c r="B17" s="29" t="s">
        <v>38</v>
      </c>
      <c r="C17" s="6">
        <v>0.05</v>
      </c>
      <c r="D17" s="29">
        <v>80</v>
      </c>
      <c r="E17" s="8"/>
      <c r="F17" s="30">
        <f>C17*D17</f>
        <v>4</v>
      </c>
      <c r="G17" s="8"/>
      <c r="H17" s="8"/>
      <c r="I17" s="8"/>
      <c r="J17" s="8"/>
    </row>
    <row r="18" spans="1:10" ht="15.75" x14ac:dyDescent="0.25">
      <c r="A18" s="127"/>
      <c r="B18" s="29" t="s">
        <v>39</v>
      </c>
      <c r="C18" s="6">
        <v>0.16</v>
      </c>
      <c r="D18" s="29">
        <v>120</v>
      </c>
      <c r="E18" s="8"/>
      <c r="F18" s="30">
        <f t="shared" ref="F18:F21" si="0">C18*D18</f>
        <v>19.2</v>
      </c>
      <c r="G18" s="8"/>
      <c r="H18" s="8"/>
      <c r="I18" s="8"/>
      <c r="J18" s="8"/>
    </row>
    <row r="19" spans="1:10" ht="15.75" x14ac:dyDescent="0.25">
      <c r="A19" s="127"/>
      <c r="B19" s="29" t="s">
        <v>40</v>
      </c>
      <c r="C19" s="6">
        <v>1.4999999999999999E-2</v>
      </c>
      <c r="D19" s="29">
        <v>72</v>
      </c>
      <c r="E19" s="8"/>
      <c r="F19" s="30">
        <f t="shared" si="0"/>
        <v>1.08</v>
      </c>
      <c r="G19" s="8"/>
      <c r="H19" s="8"/>
      <c r="I19" s="8"/>
      <c r="J19" s="8"/>
    </row>
    <row r="20" spans="1:10" ht="15.75" x14ac:dyDescent="0.25">
      <c r="A20" s="127"/>
      <c r="B20" s="29" t="s">
        <v>41</v>
      </c>
      <c r="C20" s="6">
        <v>0.06</v>
      </c>
      <c r="D20" s="31"/>
      <c r="E20" s="8"/>
      <c r="F20" s="30">
        <f t="shared" si="0"/>
        <v>0</v>
      </c>
      <c r="G20" s="8"/>
      <c r="H20" s="8"/>
      <c r="I20" s="8"/>
      <c r="J20" s="8"/>
    </row>
    <row r="21" spans="1:10" ht="15.75" x14ac:dyDescent="0.25">
      <c r="A21" s="127"/>
      <c r="B21" s="29" t="s">
        <v>15</v>
      </c>
      <c r="C21" s="6">
        <v>0.01</v>
      </c>
      <c r="D21" s="29">
        <v>350</v>
      </c>
      <c r="E21" s="8"/>
      <c r="F21" s="30">
        <f t="shared" si="0"/>
        <v>3.5</v>
      </c>
      <c r="G21" s="8"/>
      <c r="H21" s="8"/>
      <c r="I21" s="8"/>
      <c r="J21" s="8"/>
    </row>
    <row r="22" spans="1:10" ht="15.75" x14ac:dyDescent="0.25">
      <c r="A22" s="129" t="s">
        <v>19</v>
      </c>
      <c r="B22" s="32" t="s">
        <v>20</v>
      </c>
      <c r="C22" s="87">
        <v>0.02</v>
      </c>
      <c r="D22" s="33">
        <v>780</v>
      </c>
      <c r="E22" s="34">
        <v>20</v>
      </c>
      <c r="F22" s="35">
        <f>C22*D22</f>
        <v>15.6</v>
      </c>
      <c r="G22" s="36">
        <v>5.3</v>
      </c>
      <c r="H22" s="36">
        <v>5.3</v>
      </c>
      <c r="I22" s="36">
        <v>0</v>
      </c>
      <c r="J22" s="36">
        <v>70</v>
      </c>
    </row>
    <row r="23" spans="1:10" ht="13.5" customHeight="1" x14ac:dyDescent="0.25">
      <c r="A23" s="131"/>
      <c r="B23" s="37" t="s">
        <v>21</v>
      </c>
      <c r="C23" s="34"/>
      <c r="D23" s="37"/>
      <c r="E23" s="34"/>
      <c r="F23" s="38"/>
      <c r="G23" s="36"/>
      <c r="H23" s="36"/>
      <c r="I23" s="36"/>
      <c r="J23" s="36"/>
    </row>
    <row r="24" spans="1:10" ht="16.899999999999999" customHeight="1" x14ac:dyDescent="0.25">
      <c r="A24" s="129" t="s">
        <v>64</v>
      </c>
      <c r="B24" s="39" t="s">
        <v>42</v>
      </c>
      <c r="C24" s="88"/>
      <c r="D24" s="39"/>
      <c r="E24" s="34">
        <v>200</v>
      </c>
      <c r="F24" s="35">
        <f>SUM(F25:F27)</f>
        <v>3.54</v>
      </c>
      <c r="G24" s="36">
        <v>3.17</v>
      </c>
      <c r="H24" s="36">
        <v>2.68</v>
      </c>
      <c r="I24" s="36">
        <v>15.95</v>
      </c>
      <c r="J24" s="36">
        <v>100.6</v>
      </c>
    </row>
    <row r="25" spans="1:10" ht="15.75" x14ac:dyDescent="0.25">
      <c r="A25" s="130"/>
      <c r="B25" s="40" t="s">
        <v>43</v>
      </c>
      <c r="C25" s="34">
        <v>1E-3</v>
      </c>
      <c r="D25" s="40">
        <v>1200</v>
      </c>
      <c r="E25" s="34"/>
      <c r="F25" s="38">
        <f>C25*D25</f>
        <v>1.2</v>
      </c>
      <c r="G25" s="36"/>
      <c r="H25" s="36"/>
      <c r="I25" s="36"/>
      <c r="J25" s="36"/>
    </row>
    <row r="26" spans="1:10" ht="21.75" customHeight="1" x14ac:dyDescent="0.25">
      <c r="A26" s="130"/>
      <c r="B26" s="40" t="s">
        <v>44</v>
      </c>
      <c r="C26" s="34">
        <v>1.4999999999999999E-2</v>
      </c>
      <c r="D26" s="40">
        <v>72</v>
      </c>
      <c r="E26" s="34"/>
      <c r="F26" s="38">
        <f t="shared" ref="F26:F27" si="1">C26*D26</f>
        <v>1.08</v>
      </c>
      <c r="G26" s="36"/>
      <c r="H26" s="36"/>
      <c r="I26" s="36"/>
      <c r="J26" s="36"/>
    </row>
    <row r="27" spans="1:10" ht="22.9" customHeight="1" x14ac:dyDescent="0.25">
      <c r="A27" s="131"/>
      <c r="B27" s="40" t="s">
        <v>45</v>
      </c>
      <c r="C27" s="34">
        <v>7.0000000000000001E-3</v>
      </c>
      <c r="D27" s="40">
        <v>180</v>
      </c>
      <c r="E27" s="34"/>
      <c r="F27" s="38">
        <f t="shared" si="1"/>
        <v>1.26</v>
      </c>
      <c r="G27" s="36"/>
      <c r="H27" s="36"/>
      <c r="I27" s="36"/>
      <c r="J27" s="36"/>
    </row>
    <row r="28" spans="1:10" ht="16.899999999999999" customHeight="1" thickBot="1" x14ac:dyDescent="0.3">
      <c r="A28" s="41" t="s">
        <v>23</v>
      </c>
      <c r="B28" s="32" t="s">
        <v>24</v>
      </c>
      <c r="C28" s="87">
        <v>0.05</v>
      </c>
      <c r="D28" s="33">
        <v>95</v>
      </c>
      <c r="E28" s="34" t="s">
        <v>25</v>
      </c>
      <c r="F28" s="35">
        <f>C28*D28</f>
        <v>4.75</v>
      </c>
      <c r="G28" s="36">
        <v>6.45</v>
      </c>
      <c r="H28" s="36">
        <v>1.1000000000000001</v>
      </c>
      <c r="I28" s="36">
        <v>35</v>
      </c>
      <c r="J28" s="36">
        <v>173</v>
      </c>
    </row>
    <row r="29" spans="1:10" ht="18" customHeight="1" thickBot="1" x14ac:dyDescent="0.3">
      <c r="A29" s="42"/>
      <c r="B29" s="43" t="s">
        <v>26</v>
      </c>
      <c r="C29" s="82"/>
      <c r="D29" s="43"/>
      <c r="E29" s="44"/>
      <c r="F29" s="45">
        <f>F14+F16+F22+F24+F28</f>
        <v>55.17</v>
      </c>
      <c r="G29" s="46">
        <f>SUM(G14:G28)</f>
        <v>23.62</v>
      </c>
      <c r="H29" s="46">
        <f t="shared" ref="H29:J29" si="2">SUM(H14:H28)</f>
        <v>27.330000000000002</v>
      </c>
      <c r="I29" s="46">
        <f t="shared" si="2"/>
        <v>84.28</v>
      </c>
      <c r="J29" s="46">
        <f t="shared" si="2"/>
        <v>695.6</v>
      </c>
    </row>
    <row r="30" spans="1:10" ht="18.600000000000001" customHeight="1" x14ac:dyDescent="0.25">
      <c r="A30" s="16"/>
      <c r="B30" s="47" t="s">
        <v>27</v>
      </c>
      <c r="C30" s="47"/>
      <c r="D30" s="47"/>
      <c r="E30" s="18"/>
      <c r="F30" s="48"/>
      <c r="G30" s="18"/>
      <c r="H30" s="18"/>
      <c r="I30" s="18"/>
      <c r="J30" s="18"/>
    </row>
    <row r="31" spans="1:10" ht="18" customHeight="1" x14ac:dyDescent="0.25">
      <c r="A31" s="126" t="s">
        <v>47</v>
      </c>
      <c r="B31" s="27" t="s">
        <v>74</v>
      </c>
      <c r="C31" s="86"/>
      <c r="D31" s="27"/>
      <c r="E31" s="8">
        <v>100</v>
      </c>
      <c r="F31" s="28">
        <f>F32+F33</f>
        <v>30</v>
      </c>
      <c r="G31" s="8">
        <v>1.25</v>
      </c>
      <c r="H31" s="8">
        <v>0.1</v>
      </c>
      <c r="I31" s="8">
        <v>11.61</v>
      </c>
      <c r="J31" s="8">
        <v>52.3</v>
      </c>
    </row>
    <row r="32" spans="1:10" ht="15.75" x14ac:dyDescent="0.25">
      <c r="A32" s="137"/>
      <c r="B32" s="29" t="s">
        <v>76</v>
      </c>
      <c r="C32" s="6">
        <v>0.06</v>
      </c>
      <c r="D32" s="29">
        <v>300</v>
      </c>
      <c r="E32" s="8"/>
      <c r="F32" s="30">
        <f>C32*D32</f>
        <v>18</v>
      </c>
      <c r="G32" s="8"/>
      <c r="H32" s="8"/>
      <c r="I32" s="8"/>
      <c r="J32" s="8"/>
    </row>
    <row r="33" spans="1:10" ht="15.75" x14ac:dyDescent="0.25">
      <c r="A33" s="138"/>
      <c r="B33" s="29" t="s">
        <v>75</v>
      </c>
      <c r="C33" s="6">
        <v>0.06</v>
      </c>
      <c r="D33" s="29">
        <v>200</v>
      </c>
      <c r="E33" s="8"/>
      <c r="F33" s="30">
        <f>C33*D33</f>
        <v>12</v>
      </c>
      <c r="G33" s="8"/>
      <c r="H33" s="8"/>
      <c r="I33" s="8"/>
      <c r="J33" s="8"/>
    </row>
    <row r="34" spans="1:10" ht="15.75" x14ac:dyDescent="0.25">
      <c r="A34" s="123" t="s">
        <v>57</v>
      </c>
      <c r="B34" s="49" t="s">
        <v>48</v>
      </c>
      <c r="C34" s="89"/>
      <c r="D34" s="49"/>
      <c r="E34" s="34">
        <v>274</v>
      </c>
      <c r="F34" s="35">
        <f>F35+F36+F37+F38+F39+F40+F41+F42</f>
        <v>33.829000000000001</v>
      </c>
      <c r="G34" s="36">
        <v>5.2</v>
      </c>
      <c r="H34" s="36">
        <v>6.6</v>
      </c>
      <c r="I34" s="36">
        <v>14.8</v>
      </c>
      <c r="J34" s="36">
        <v>85</v>
      </c>
    </row>
    <row r="35" spans="1:10" ht="0.75" customHeight="1" x14ac:dyDescent="0.25">
      <c r="A35" s="124"/>
      <c r="B35" s="50" t="s">
        <v>49</v>
      </c>
      <c r="C35" s="90">
        <v>0.08</v>
      </c>
      <c r="D35" s="50">
        <v>83</v>
      </c>
      <c r="E35" s="34"/>
      <c r="F35" s="38">
        <f>C35*D35</f>
        <v>6.6400000000000006</v>
      </c>
      <c r="G35" s="36"/>
      <c r="H35" s="36"/>
      <c r="I35" s="36"/>
      <c r="J35" s="36"/>
    </row>
    <row r="36" spans="1:10" ht="15.75" hidden="1" x14ac:dyDescent="0.25">
      <c r="A36" s="124"/>
      <c r="B36" s="50" t="s">
        <v>50</v>
      </c>
      <c r="C36" s="90">
        <v>0.03</v>
      </c>
      <c r="D36" s="50">
        <v>55</v>
      </c>
      <c r="E36" s="34"/>
      <c r="F36" s="38">
        <f t="shared" ref="F36:F39" si="3">C36*D36</f>
        <v>1.65</v>
      </c>
      <c r="G36" s="36"/>
      <c r="H36" s="36"/>
      <c r="I36" s="36"/>
      <c r="J36" s="36"/>
    </row>
    <row r="37" spans="1:10" ht="22.5" customHeight="1" x14ac:dyDescent="0.25">
      <c r="A37" s="124"/>
      <c r="B37" s="50" t="s">
        <v>51</v>
      </c>
      <c r="C37" s="90">
        <v>0.08</v>
      </c>
      <c r="D37" s="50">
        <v>60</v>
      </c>
      <c r="E37" s="34"/>
      <c r="F37" s="38">
        <f t="shared" si="3"/>
        <v>4.8</v>
      </c>
      <c r="G37" s="36"/>
      <c r="H37" s="36"/>
      <c r="I37" s="36"/>
      <c r="J37" s="36"/>
    </row>
    <row r="38" spans="1:10" ht="15.75" x14ac:dyDescent="0.25">
      <c r="A38" s="125"/>
      <c r="B38" s="50" t="s">
        <v>52</v>
      </c>
      <c r="C38" s="90">
        <v>0.05</v>
      </c>
      <c r="D38" s="50">
        <v>320</v>
      </c>
      <c r="E38" s="34"/>
      <c r="F38" s="38">
        <f t="shared" si="3"/>
        <v>16</v>
      </c>
      <c r="G38" s="36"/>
      <c r="H38" s="36"/>
      <c r="I38" s="36"/>
      <c r="J38" s="36"/>
    </row>
    <row r="39" spans="1:10" ht="15.75" x14ac:dyDescent="0.25">
      <c r="A39" s="123"/>
      <c r="B39" s="52" t="s">
        <v>53</v>
      </c>
      <c r="C39" s="106">
        <v>0.01</v>
      </c>
      <c r="D39" s="52">
        <v>83</v>
      </c>
      <c r="E39" s="34"/>
      <c r="F39" s="38">
        <f t="shared" si="3"/>
        <v>0.83000000000000007</v>
      </c>
      <c r="G39" s="36"/>
      <c r="H39" s="36"/>
      <c r="I39" s="36"/>
      <c r="J39" s="36"/>
    </row>
    <row r="40" spans="1:10" ht="15.75" x14ac:dyDescent="0.25">
      <c r="A40" s="124"/>
      <c r="B40" s="50" t="s">
        <v>54</v>
      </c>
      <c r="C40" s="90">
        <v>0.01</v>
      </c>
      <c r="D40" s="50">
        <v>100</v>
      </c>
      <c r="E40" s="34"/>
      <c r="F40" s="38">
        <f>C40*D40</f>
        <v>1</v>
      </c>
      <c r="G40" s="36"/>
      <c r="H40" s="36"/>
      <c r="I40" s="36"/>
      <c r="J40" s="36"/>
    </row>
    <row r="41" spans="1:10" ht="15.75" x14ac:dyDescent="0.25">
      <c r="A41" s="124"/>
      <c r="B41" s="50" t="s">
        <v>55</v>
      </c>
      <c r="C41" s="90">
        <v>7.0000000000000001E-3</v>
      </c>
      <c r="D41" s="50">
        <v>147</v>
      </c>
      <c r="E41" s="34"/>
      <c r="F41" s="38">
        <f t="shared" ref="F41:F43" si="4">C41*D41</f>
        <v>1.0289999999999999</v>
      </c>
      <c r="G41" s="36"/>
      <c r="H41" s="36"/>
      <c r="I41" s="36"/>
      <c r="J41" s="36"/>
    </row>
    <row r="42" spans="1:10" ht="14.25" customHeight="1" x14ac:dyDescent="0.25">
      <c r="A42" s="124"/>
      <c r="B42" s="50" t="s">
        <v>56</v>
      </c>
      <c r="C42" s="90">
        <v>0.01</v>
      </c>
      <c r="D42" s="50">
        <v>188</v>
      </c>
      <c r="E42" s="34"/>
      <c r="F42" s="38">
        <f t="shared" si="4"/>
        <v>1.8800000000000001</v>
      </c>
      <c r="G42" s="36"/>
      <c r="H42" s="36"/>
      <c r="I42" s="36"/>
      <c r="J42" s="36"/>
    </row>
    <row r="43" spans="1:10" ht="12" hidden="1" customHeight="1" x14ac:dyDescent="0.25">
      <c r="A43" s="125"/>
      <c r="B43" s="50"/>
      <c r="C43" s="90"/>
      <c r="D43" s="50"/>
      <c r="E43" s="34"/>
      <c r="F43" s="38">
        <f t="shared" si="4"/>
        <v>0</v>
      </c>
      <c r="G43" s="36"/>
      <c r="H43" s="36"/>
      <c r="I43" s="36"/>
      <c r="J43" s="36"/>
    </row>
    <row r="44" spans="1:10" ht="13.5" hidden="1" customHeight="1" x14ac:dyDescent="0.25">
      <c r="A44" s="51"/>
      <c r="B44" s="52"/>
      <c r="C44" s="90"/>
      <c r="D44" s="50"/>
      <c r="E44" s="34"/>
      <c r="F44" s="38"/>
      <c r="G44" s="36"/>
      <c r="H44" s="36"/>
      <c r="I44" s="36"/>
      <c r="J44" s="36"/>
    </row>
    <row r="45" spans="1:10" ht="15" customHeight="1" x14ac:dyDescent="0.25">
      <c r="A45" s="126" t="s">
        <v>61</v>
      </c>
      <c r="B45" s="53" t="s">
        <v>58</v>
      </c>
      <c r="C45" s="91"/>
      <c r="D45" s="53"/>
      <c r="E45" s="8">
        <v>80</v>
      </c>
      <c r="F45" s="28">
        <f>F46+F47+F48+F49</f>
        <v>3.3879999999999999</v>
      </c>
      <c r="G45" s="8">
        <v>13.7</v>
      </c>
      <c r="H45" s="8">
        <v>14.61</v>
      </c>
      <c r="I45" s="8">
        <v>9.85</v>
      </c>
      <c r="J45" s="8">
        <v>205</v>
      </c>
    </row>
    <row r="46" spans="1:10" ht="14.25" customHeight="1" x14ac:dyDescent="0.25">
      <c r="A46" s="127"/>
      <c r="B46" s="54" t="s">
        <v>62</v>
      </c>
      <c r="C46" s="92">
        <v>0.13</v>
      </c>
      <c r="D46" s="54"/>
      <c r="E46" s="55"/>
      <c r="F46" s="30">
        <f t="shared" ref="F46:F49" si="5">C46*D46</f>
        <v>0</v>
      </c>
      <c r="G46" s="8"/>
      <c r="H46" s="8"/>
      <c r="I46" s="8"/>
      <c r="J46" s="8"/>
    </row>
    <row r="47" spans="1:10" ht="15" customHeight="1" x14ac:dyDescent="0.25">
      <c r="A47" s="127"/>
      <c r="B47" s="56" t="s">
        <v>53</v>
      </c>
      <c r="C47" s="93">
        <v>0.01</v>
      </c>
      <c r="D47" s="57">
        <v>83</v>
      </c>
      <c r="E47" s="58"/>
      <c r="F47" s="30">
        <f t="shared" si="5"/>
        <v>0.83000000000000007</v>
      </c>
      <c r="G47" s="8"/>
      <c r="H47" s="8"/>
      <c r="I47" s="8"/>
      <c r="J47" s="8"/>
    </row>
    <row r="48" spans="1:10" ht="17.25" customHeight="1" x14ac:dyDescent="0.25">
      <c r="A48" s="127"/>
      <c r="B48" s="56" t="s">
        <v>60</v>
      </c>
      <c r="C48" s="94">
        <v>1.6E-2</v>
      </c>
      <c r="D48" s="56">
        <v>68</v>
      </c>
      <c r="E48" s="8"/>
      <c r="F48" s="30">
        <f t="shared" si="5"/>
        <v>1.0880000000000001</v>
      </c>
      <c r="G48" s="8"/>
      <c r="H48" s="8"/>
      <c r="I48" s="8"/>
      <c r="J48" s="8"/>
    </row>
    <row r="49" spans="1:10" ht="15.75" customHeight="1" x14ac:dyDescent="0.25">
      <c r="A49" s="127"/>
      <c r="B49" s="56" t="s">
        <v>59</v>
      </c>
      <c r="C49" s="94">
        <v>0.01</v>
      </c>
      <c r="D49" s="56">
        <v>147</v>
      </c>
      <c r="E49" s="8"/>
      <c r="F49" s="30">
        <f t="shared" si="5"/>
        <v>1.47</v>
      </c>
      <c r="G49" s="8"/>
      <c r="H49" s="8"/>
      <c r="I49" s="8"/>
      <c r="J49" s="8"/>
    </row>
    <row r="50" spans="1:10" ht="13.5" hidden="1" customHeight="1" x14ac:dyDescent="0.25">
      <c r="A50" s="127"/>
      <c r="B50" s="56"/>
      <c r="C50" s="94"/>
      <c r="D50" s="56"/>
      <c r="E50" s="8"/>
      <c r="F50" s="30"/>
      <c r="G50" s="8"/>
      <c r="H50" s="8"/>
      <c r="I50" s="8"/>
      <c r="J50" s="8"/>
    </row>
    <row r="51" spans="1:10" ht="13.5" hidden="1" customHeight="1" x14ac:dyDescent="0.25">
      <c r="A51" s="127"/>
      <c r="B51" s="56"/>
      <c r="C51" s="94"/>
      <c r="D51" s="56"/>
      <c r="E51" s="8"/>
      <c r="F51" s="30"/>
      <c r="G51" s="8"/>
      <c r="H51" s="8"/>
      <c r="I51" s="8"/>
      <c r="J51" s="8"/>
    </row>
    <row r="52" spans="1:10" ht="15" hidden="1" customHeight="1" x14ac:dyDescent="0.25">
      <c r="A52" s="127"/>
      <c r="B52" s="59"/>
      <c r="C52" s="95"/>
      <c r="D52" s="59"/>
      <c r="E52" s="8"/>
      <c r="F52" s="30"/>
      <c r="G52" s="8"/>
      <c r="H52" s="8"/>
      <c r="I52" s="8"/>
      <c r="J52" s="8"/>
    </row>
    <row r="53" spans="1:10" ht="15.75" hidden="1" customHeight="1" x14ac:dyDescent="0.25">
      <c r="A53" s="127"/>
      <c r="B53" s="56"/>
      <c r="C53" s="94"/>
      <c r="D53" s="56"/>
      <c r="E53" s="8"/>
      <c r="F53" s="30"/>
      <c r="G53" s="8"/>
      <c r="H53" s="8"/>
      <c r="I53" s="8"/>
      <c r="J53" s="8"/>
    </row>
    <row r="54" spans="1:10" ht="15.75" hidden="1" x14ac:dyDescent="0.25">
      <c r="A54" s="127"/>
      <c r="B54" s="59"/>
      <c r="C54" s="95"/>
      <c r="D54" s="59"/>
      <c r="E54" s="8"/>
      <c r="F54" s="30"/>
      <c r="G54" s="8"/>
      <c r="H54" s="8"/>
      <c r="I54" s="8"/>
      <c r="J54" s="8"/>
    </row>
    <row r="55" spans="1:10" ht="18.75" hidden="1" customHeight="1" x14ac:dyDescent="0.25">
      <c r="A55" s="127"/>
      <c r="B55" s="60"/>
      <c r="C55" s="96"/>
      <c r="D55" s="60"/>
      <c r="E55" s="34"/>
      <c r="F55" s="30"/>
      <c r="G55" s="36"/>
      <c r="H55" s="36"/>
      <c r="I55" s="36"/>
      <c r="J55" s="36"/>
    </row>
    <row r="56" spans="1:10" ht="18.75" hidden="1" customHeight="1" x14ac:dyDescent="0.25">
      <c r="A56" s="127"/>
      <c r="B56" s="60"/>
      <c r="C56" s="96"/>
      <c r="D56" s="60"/>
      <c r="E56" s="34"/>
      <c r="F56" s="30"/>
      <c r="G56" s="36"/>
      <c r="H56" s="36"/>
      <c r="I56" s="36"/>
      <c r="J56" s="36"/>
    </row>
    <row r="57" spans="1:10" ht="32.25" hidden="1" customHeight="1" x14ac:dyDescent="0.25">
      <c r="A57" s="128"/>
      <c r="B57" s="60"/>
      <c r="C57" s="96"/>
      <c r="D57" s="60"/>
      <c r="E57" s="34"/>
      <c r="F57" s="30"/>
      <c r="G57" s="36"/>
      <c r="H57" s="36"/>
      <c r="I57" s="36"/>
      <c r="J57" s="36"/>
    </row>
    <row r="58" spans="1:10" ht="15" customHeight="1" x14ac:dyDescent="0.25">
      <c r="A58" s="129" t="s">
        <v>79</v>
      </c>
      <c r="B58" s="49" t="s">
        <v>81</v>
      </c>
      <c r="C58" s="89"/>
      <c r="D58" s="49"/>
      <c r="E58" s="34">
        <v>200</v>
      </c>
      <c r="F58" s="35">
        <f>F59+F60</f>
        <v>18.5</v>
      </c>
      <c r="G58" s="36">
        <v>4.5</v>
      </c>
      <c r="H58" s="36">
        <v>9.3000000000000007</v>
      </c>
      <c r="I58" s="36">
        <v>47.2</v>
      </c>
      <c r="J58" s="36">
        <v>290.39999999999998</v>
      </c>
    </row>
    <row r="59" spans="1:10" ht="24.75" customHeight="1" x14ac:dyDescent="0.25">
      <c r="A59" s="130"/>
      <c r="B59" s="50" t="s">
        <v>80</v>
      </c>
      <c r="C59" s="90">
        <v>0.25</v>
      </c>
      <c r="D59" s="50">
        <v>60</v>
      </c>
      <c r="E59" s="34"/>
      <c r="F59" s="38">
        <f>C59*D59</f>
        <v>15</v>
      </c>
      <c r="G59" s="36"/>
      <c r="H59" s="36"/>
      <c r="I59" s="36"/>
      <c r="J59" s="36"/>
    </row>
    <row r="60" spans="1:10" ht="17.25" customHeight="1" x14ac:dyDescent="0.25">
      <c r="A60" s="131"/>
      <c r="B60" s="50" t="s">
        <v>15</v>
      </c>
      <c r="C60" s="90">
        <v>0.01</v>
      </c>
      <c r="D60" s="50">
        <v>350</v>
      </c>
      <c r="E60" s="34"/>
      <c r="F60" s="38">
        <f>C60*D60</f>
        <v>3.5</v>
      </c>
      <c r="G60" s="36"/>
      <c r="H60" s="36"/>
      <c r="I60" s="36"/>
      <c r="J60" s="36"/>
    </row>
    <row r="61" spans="1:10" ht="15.75" x14ac:dyDescent="0.25">
      <c r="A61" s="129" t="s">
        <v>28</v>
      </c>
      <c r="B61" s="61" t="s">
        <v>29</v>
      </c>
      <c r="C61" s="97"/>
      <c r="D61" s="61"/>
      <c r="E61" s="62">
        <v>200</v>
      </c>
      <c r="F61" s="35">
        <f>F62+F63</f>
        <v>11.64</v>
      </c>
      <c r="G61" s="36">
        <v>0.8</v>
      </c>
      <c r="H61" s="36">
        <v>0.05</v>
      </c>
      <c r="I61" s="36">
        <v>27.6</v>
      </c>
      <c r="J61" s="36">
        <v>114.8</v>
      </c>
    </row>
    <row r="62" spans="1:10" ht="15.75" x14ac:dyDescent="0.25">
      <c r="A62" s="130"/>
      <c r="B62" s="63" t="s">
        <v>30</v>
      </c>
      <c r="C62" s="98">
        <v>0.02</v>
      </c>
      <c r="D62" s="63">
        <v>510</v>
      </c>
      <c r="E62" s="62"/>
      <c r="F62" s="38">
        <f>C62*D62</f>
        <v>10.200000000000001</v>
      </c>
      <c r="G62" s="36"/>
      <c r="H62" s="36"/>
      <c r="I62" s="36"/>
      <c r="J62" s="36"/>
    </row>
    <row r="63" spans="1:10" ht="15.75" x14ac:dyDescent="0.25">
      <c r="A63" s="130"/>
      <c r="B63" s="63" t="s">
        <v>22</v>
      </c>
      <c r="C63" s="98">
        <v>0.02</v>
      </c>
      <c r="D63" s="63">
        <v>72</v>
      </c>
      <c r="E63" s="62"/>
      <c r="F63" s="38">
        <f>C63*D63</f>
        <v>1.44</v>
      </c>
      <c r="G63" s="36"/>
      <c r="H63" s="36"/>
      <c r="I63" s="36"/>
      <c r="J63" s="36"/>
    </row>
    <row r="64" spans="1:10" x14ac:dyDescent="0.25">
      <c r="A64" s="131"/>
      <c r="B64" s="63"/>
      <c r="C64" s="98"/>
      <c r="D64" s="63"/>
      <c r="E64" s="62"/>
      <c r="F64" s="64"/>
      <c r="G64" s="36"/>
      <c r="H64" s="36"/>
      <c r="I64" s="36"/>
      <c r="J64" s="36"/>
    </row>
    <row r="65" spans="1:10" ht="15.75" x14ac:dyDescent="0.25">
      <c r="A65" s="41" t="s">
        <v>23</v>
      </c>
      <c r="B65" s="61" t="s">
        <v>24</v>
      </c>
      <c r="C65" s="99">
        <v>7.0000000000000007E-2</v>
      </c>
      <c r="D65" s="65">
        <v>95</v>
      </c>
      <c r="E65" s="34" t="s">
        <v>31</v>
      </c>
      <c r="F65" s="35">
        <f t="shared" ref="F65:F71" si="6">C65*D65</f>
        <v>6.65</v>
      </c>
      <c r="G65" s="36">
        <v>6.16</v>
      </c>
      <c r="H65" s="36">
        <v>1.4</v>
      </c>
      <c r="I65" s="36">
        <v>44.4</v>
      </c>
      <c r="J65" s="36">
        <v>231.6</v>
      </c>
    </row>
    <row r="66" spans="1:10" ht="16.5" customHeight="1" x14ac:dyDescent="0.25">
      <c r="A66" s="41"/>
      <c r="B66" s="66" t="s">
        <v>32</v>
      </c>
      <c r="C66" s="99"/>
      <c r="D66" s="65"/>
      <c r="E66" s="34"/>
      <c r="F66" s="110"/>
      <c r="G66" s="36"/>
      <c r="H66" s="36"/>
      <c r="I66" s="36"/>
      <c r="J66" s="36">
        <v>231.6</v>
      </c>
    </row>
    <row r="67" spans="1:10" ht="22.5" x14ac:dyDescent="0.25">
      <c r="A67" s="67" t="s">
        <v>33</v>
      </c>
      <c r="B67" s="68" t="s">
        <v>77</v>
      </c>
      <c r="C67" s="100">
        <v>0.2</v>
      </c>
      <c r="D67" s="69">
        <v>200</v>
      </c>
      <c r="E67" s="22">
        <v>0.27</v>
      </c>
      <c r="F67" s="23">
        <f t="shared" si="6"/>
        <v>40</v>
      </c>
      <c r="G67" s="24">
        <v>0.4</v>
      </c>
      <c r="H67" s="24">
        <v>0.4</v>
      </c>
      <c r="I67" s="24">
        <v>9.8000000000000007</v>
      </c>
      <c r="J67" s="24">
        <v>47</v>
      </c>
    </row>
    <row r="68" spans="1:10" ht="22.5" x14ac:dyDescent="0.25">
      <c r="A68" s="67" t="s">
        <v>46</v>
      </c>
      <c r="B68" s="68" t="s">
        <v>34</v>
      </c>
      <c r="C68" s="100"/>
      <c r="D68" s="69"/>
      <c r="E68" s="22">
        <v>200</v>
      </c>
      <c r="F68" s="23">
        <f>F69+F70</f>
        <v>2.2800000000000002</v>
      </c>
      <c r="G68" s="24">
        <v>0</v>
      </c>
      <c r="H68" s="24">
        <v>0</v>
      </c>
      <c r="I68" s="24">
        <v>0</v>
      </c>
      <c r="J68" s="24">
        <v>17.8</v>
      </c>
    </row>
    <row r="69" spans="1:10" ht="22.5" x14ac:dyDescent="0.25">
      <c r="A69" s="67" t="s">
        <v>33</v>
      </c>
      <c r="B69" s="69" t="s">
        <v>43</v>
      </c>
      <c r="C69" s="100">
        <v>1E-3</v>
      </c>
      <c r="D69" s="69">
        <v>1200</v>
      </c>
      <c r="E69" s="22"/>
      <c r="F69" s="109">
        <f t="shared" ref="F69" si="7">C69*D69</f>
        <v>1.2</v>
      </c>
      <c r="G69" s="24"/>
      <c r="H69" s="24"/>
      <c r="I69" s="24"/>
      <c r="J69" s="24"/>
    </row>
    <row r="70" spans="1:10" ht="22.5" x14ac:dyDescent="0.25">
      <c r="A70" s="67" t="s">
        <v>33</v>
      </c>
      <c r="B70" s="69" t="s">
        <v>40</v>
      </c>
      <c r="C70" s="100">
        <v>1.4999999999999999E-2</v>
      </c>
      <c r="D70" s="69">
        <v>72</v>
      </c>
      <c r="E70" s="22"/>
      <c r="F70" s="109">
        <f t="shared" si="6"/>
        <v>1.08</v>
      </c>
      <c r="G70" s="24"/>
      <c r="H70" s="24"/>
      <c r="I70" s="24"/>
      <c r="J70" s="24"/>
    </row>
    <row r="71" spans="1:10" ht="23.25" thickBot="1" x14ac:dyDescent="0.3">
      <c r="A71" s="67" t="s">
        <v>33</v>
      </c>
      <c r="B71" s="68" t="s">
        <v>35</v>
      </c>
      <c r="C71" s="100">
        <v>0.1</v>
      </c>
      <c r="D71" s="69">
        <v>1100</v>
      </c>
      <c r="E71" s="22"/>
      <c r="F71" s="23">
        <f t="shared" si="6"/>
        <v>110</v>
      </c>
      <c r="G71" s="24"/>
      <c r="H71" s="24"/>
      <c r="I71" s="24"/>
      <c r="J71" s="24"/>
    </row>
    <row r="72" spans="1:10" ht="20.25" customHeight="1" thickBot="1" x14ac:dyDescent="0.3">
      <c r="A72" s="42" t="s">
        <v>65</v>
      </c>
      <c r="B72" s="68" t="s">
        <v>36</v>
      </c>
      <c r="C72" s="70"/>
      <c r="D72" s="70"/>
      <c r="E72" s="44"/>
      <c r="F72" s="45">
        <f>F73+F74+F75+F76+F77+F78+F79</f>
        <v>19.076000000000001</v>
      </c>
      <c r="G72" s="112">
        <v>5.62</v>
      </c>
      <c r="H72" s="112">
        <v>8.91</v>
      </c>
      <c r="I72" s="112">
        <v>29.89</v>
      </c>
      <c r="J72" s="112">
        <v>103.2</v>
      </c>
    </row>
    <row r="73" spans="1:10" ht="16.5" thickBot="1" x14ac:dyDescent="0.3">
      <c r="A73" s="42"/>
      <c r="B73" s="69" t="s">
        <v>66</v>
      </c>
      <c r="C73" s="108">
        <v>7.3999999999999996E-2</v>
      </c>
      <c r="D73" s="108">
        <v>83</v>
      </c>
      <c r="E73" s="44"/>
      <c r="F73" s="107">
        <f t="shared" ref="F73:F79" si="8">C73*D73</f>
        <v>6.1419999999999995</v>
      </c>
      <c r="G73" s="46"/>
      <c r="H73" s="46"/>
      <c r="I73" s="46"/>
      <c r="J73" s="46"/>
    </row>
    <row r="74" spans="1:10" ht="16.5" thickBot="1" x14ac:dyDescent="0.3">
      <c r="A74" s="42"/>
      <c r="B74" s="69" t="s">
        <v>67</v>
      </c>
      <c r="C74" s="108">
        <v>7.0000000000000001E-3</v>
      </c>
      <c r="D74" s="108">
        <v>83</v>
      </c>
      <c r="E74" s="44"/>
      <c r="F74" s="107">
        <f t="shared" si="8"/>
        <v>0.58099999999999996</v>
      </c>
      <c r="G74" s="46"/>
      <c r="H74" s="46"/>
      <c r="I74" s="46"/>
      <c r="J74" s="46"/>
    </row>
    <row r="75" spans="1:10" ht="16.5" thickBot="1" x14ac:dyDescent="0.3">
      <c r="A75" s="42"/>
      <c r="B75" s="69" t="s">
        <v>68</v>
      </c>
      <c r="C75" s="108">
        <v>1.4999999999999999E-2</v>
      </c>
      <c r="D75" s="108">
        <v>147</v>
      </c>
      <c r="E75" s="44"/>
      <c r="F75" s="107">
        <f t="shared" si="8"/>
        <v>2.2050000000000001</v>
      </c>
      <c r="G75" s="46"/>
      <c r="H75" s="46"/>
      <c r="I75" s="46"/>
      <c r="J75" s="46"/>
    </row>
    <row r="76" spans="1:10" ht="16.5" thickBot="1" x14ac:dyDescent="0.3">
      <c r="A76" s="42"/>
      <c r="B76" s="69" t="s">
        <v>69</v>
      </c>
      <c r="C76" s="108">
        <v>7.3999999999999996E-2</v>
      </c>
      <c r="D76" s="108">
        <v>68</v>
      </c>
      <c r="E76" s="44"/>
      <c r="F76" s="107">
        <f t="shared" si="8"/>
        <v>5.032</v>
      </c>
      <c r="G76" s="46"/>
      <c r="H76" s="46"/>
      <c r="I76" s="46"/>
      <c r="J76" s="46"/>
    </row>
    <row r="77" spans="1:10" ht="16.5" thickBot="1" x14ac:dyDescent="0.3">
      <c r="A77" s="42"/>
      <c r="B77" s="69" t="s">
        <v>70</v>
      </c>
      <c r="C77" s="108">
        <v>2.3E-2</v>
      </c>
      <c r="D77" s="108">
        <v>72</v>
      </c>
      <c r="E77" s="44"/>
      <c r="F77" s="107">
        <f t="shared" si="8"/>
        <v>1.6559999999999999</v>
      </c>
      <c r="G77" s="46"/>
      <c r="H77" s="46"/>
      <c r="I77" s="46"/>
      <c r="J77" s="46"/>
    </row>
    <row r="78" spans="1:10" ht="16.5" thickBot="1" x14ac:dyDescent="0.3">
      <c r="A78" s="42"/>
      <c r="B78" s="69" t="s">
        <v>71</v>
      </c>
      <c r="C78" s="108">
        <v>2.5000000000000001E-2</v>
      </c>
      <c r="D78" s="108">
        <v>100</v>
      </c>
      <c r="E78" s="44"/>
      <c r="F78" s="107">
        <f t="shared" si="8"/>
        <v>2.5</v>
      </c>
      <c r="G78" s="46"/>
      <c r="H78" s="46"/>
      <c r="I78" s="46"/>
      <c r="J78" s="46"/>
    </row>
    <row r="79" spans="1:10" ht="16.5" thickBot="1" x14ac:dyDescent="0.3">
      <c r="A79" s="42"/>
      <c r="B79" s="69" t="s">
        <v>72</v>
      </c>
      <c r="C79" s="108">
        <v>2E-3</v>
      </c>
      <c r="D79" s="70">
        <v>480</v>
      </c>
      <c r="E79" s="44"/>
      <c r="F79" s="107">
        <f t="shared" si="8"/>
        <v>0.96</v>
      </c>
      <c r="G79" s="46"/>
      <c r="H79" s="46"/>
      <c r="I79" s="46"/>
      <c r="J79" s="46"/>
    </row>
    <row r="80" spans="1:10" ht="16.5" thickBot="1" x14ac:dyDescent="0.3">
      <c r="A80" s="71"/>
      <c r="B80" s="70" t="s">
        <v>63</v>
      </c>
      <c r="C80" s="83"/>
      <c r="D80" s="72"/>
      <c r="E80" s="73"/>
      <c r="F80" s="111">
        <f>F31++F34+F45+F58+F61+F65+F67+F68+F71+F72</f>
        <v>275.36300000000006</v>
      </c>
      <c r="G80" s="74"/>
      <c r="H80" s="74"/>
      <c r="I80" s="74"/>
      <c r="J80" s="74"/>
    </row>
    <row r="81" spans="1:10" ht="16.5" thickBot="1" x14ac:dyDescent="0.3">
      <c r="A81" s="75"/>
      <c r="B81" s="72" t="s">
        <v>37</v>
      </c>
      <c r="C81" s="84"/>
      <c r="D81" s="76"/>
      <c r="E81" s="77"/>
      <c r="F81" s="113">
        <f>F80+F29</f>
        <v>330.53300000000007</v>
      </c>
      <c r="G81" s="78"/>
      <c r="H81" s="78"/>
      <c r="I81" s="78"/>
      <c r="J81" s="79"/>
    </row>
    <row r="82" spans="1:10" ht="15.75" x14ac:dyDescent="0.25">
      <c r="B82" s="76"/>
    </row>
  </sheetData>
  <mergeCells count="11">
    <mergeCell ref="A39:A43"/>
    <mergeCell ref="A45:A57"/>
    <mergeCell ref="A58:A60"/>
    <mergeCell ref="A61:A64"/>
    <mergeCell ref="E9:I9"/>
    <mergeCell ref="A14:A15"/>
    <mergeCell ref="A16:A21"/>
    <mergeCell ref="A22:A23"/>
    <mergeCell ref="A24:A27"/>
    <mergeCell ref="A31:A33"/>
    <mergeCell ref="A34:A38"/>
  </mergeCells>
  <pageMargins left="0.7" right="0.7" top="0.75" bottom="0.75" header="0.3" footer="0.3"/>
  <pageSetup paperSize="9" scale="70" fitToHeight="0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view="pageBreakPreview" zoomScale="80" zoomScaleSheetLayoutView="80" workbookViewId="0">
      <selection activeCell="B9" sqref="A9:XFD10"/>
    </sheetView>
  </sheetViews>
  <sheetFormatPr defaultRowHeight="15" x14ac:dyDescent="0.25"/>
  <cols>
    <col min="2" max="2" width="29.5703125" customWidth="1"/>
    <col min="3" max="3" width="7.140625" style="101" customWidth="1"/>
    <col min="4" max="4" width="9.28515625" customWidth="1"/>
    <col min="10" max="10" width="13.28515625" customWidth="1"/>
  </cols>
  <sheetData>
    <row r="1" spans="1:10" ht="66.75" customHeight="1" x14ac:dyDescent="0.3">
      <c r="G1" s="139" t="s">
        <v>91</v>
      </c>
      <c r="H1" s="140"/>
      <c r="I1" s="140"/>
      <c r="J1" s="140"/>
    </row>
    <row r="2" spans="1:10" ht="58.5" customHeight="1" x14ac:dyDescent="0.3">
      <c r="A2" s="141" t="s">
        <v>90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x14ac:dyDescent="0.25">
      <c r="A3" s="1"/>
      <c r="B3" s="2"/>
      <c r="C3" s="103"/>
      <c r="D3" s="104"/>
      <c r="E3" s="132" t="s">
        <v>2</v>
      </c>
      <c r="F3" s="133"/>
      <c r="G3" s="133"/>
      <c r="H3" s="133"/>
      <c r="I3" s="134"/>
      <c r="J3" s="1" t="s">
        <v>3</v>
      </c>
    </row>
    <row r="4" spans="1:10" ht="31.5" x14ac:dyDescent="0.25">
      <c r="A4" s="4" t="s">
        <v>4</v>
      </c>
      <c r="B4" s="102" t="s">
        <v>5</v>
      </c>
      <c r="C4" s="3" t="s">
        <v>0</v>
      </c>
      <c r="D4" s="3" t="s">
        <v>1</v>
      </c>
      <c r="E4" s="6" t="s">
        <v>6</v>
      </c>
      <c r="F4" s="7" t="s">
        <v>7</v>
      </c>
      <c r="G4" s="5" t="s">
        <v>8</v>
      </c>
      <c r="H4" s="5" t="s">
        <v>9</v>
      </c>
      <c r="I4" s="5" t="s">
        <v>10</v>
      </c>
      <c r="J4" s="8" t="s">
        <v>11</v>
      </c>
    </row>
    <row r="5" spans="1:10" x14ac:dyDescent="0.25">
      <c r="A5" s="4">
        <v>1</v>
      </c>
      <c r="B5" s="9">
        <v>2</v>
      </c>
      <c r="C5" s="9"/>
      <c r="D5" s="9"/>
      <c r="E5" s="10">
        <v>3</v>
      </c>
      <c r="F5" s="11">
        <v>4</v>
      </c>
      <c r="G5" s="9">
        <v>5</v>
      </c>
      <c r="H5" s="9">
        <v>6</v>
      </c>
      <c r="I5" s="9">
        <v>7</v>
      </c>
      <c r="J5" s="9">
        <v>8</v>
      </c>
    </row>
    <row r="6" spans="1:10" ht="16.5" thickBot="1" x14ac:dyDescent="0.3">
      <c r="A6" s="12"/>
      <c r="B6" s="13" t="s">
        <v>84</v>
      </c>
      <c r="C6" s="80"/>
      <c r="D6" s="13"/>
      <c r="E6" s="14"/>
      <c r="F6" s="15"/>
      <c r="G6" s="14"/>
      <c r="H6" s="14"/>
      <c r="I6" s="14"/>
      <c r="J6" s="14"/>
    </row>
    <row r="7" spans="1:10" ht="15.75" x14ac:dyDescent="0.25">
      <c r="A7" s="16"/>
      <c r="B7" s="17" t="s">
        <v>12</v>
      </c>
      <c r="C7" s="81"/>
      <c r="D7" s="17"/>
      <c r="E7" s="18"/>
      <c r="F7" s="19"/>
      <c r="G7" s="18"/>
      <c r="H7" s="18"/>
      <c r="I7" s="18"/>
      <c r="J7" s="18"/>
    </row>
    <row r="8" spans="1:10" ht="27" customHeight="1" x14ac:dyDescent="0.25">
      <c r="A8" s="135" t="s">
        <v>13</v>
      </c>
      <c r="B8" s="20" t="s">
        <v>14</v>
      </c>
      <c r="C8" s="85">
        <v>0.01</v>
      </c>
      <c r="D8" s="21">
        <v>350</v>
      </c>
      <c r="E8" s="22">
        <v>10</v>
      </c>
      <c r="F8" s="23">
        <f>C8*D8</f>
        <v>3.5</v>
      </c>
      <c r="G8" s="24">
        <v>0.1</v>
      </c>
      <c r="H8" s="24">
        <v>7.2</v>
      </c>
      <c r="I8" s="24">
        <v>0.1</v>
      </c>
      <c r="J8" s="24">
        <v>66</v>
      </c>
    </row>
    <row r="9" spans="1:10" ht="3" hidden="1" customHeight="1" x14ac:dyDescent="0.25">
      <c r="A9" s="136"/>
      <c r="B9" s="25" t="s">
        <v>15</v>
      </c>
      <c r="C9" s="22"/>
      <c r="D9" s="25"/>
      <c r="E9" s="22"/>
      <c r="F9" s="26"/>
      <c r="G9" s="24"/>
      <c r="H9" s="24"/>
      <c r="I9" s="24"/>
      <c r="J9" s="24"/>
    </row>
    <row r="10" spans="1:10" ht="37.9" hidden="1" customHeight="1" x14ac:dyDescent="0.25">
      <c r="A10" s="126" t="s">
        <v>16</v>
      </c>
      <c r="B10" s="27" t="s">
        <v>17</v>
      </c>
      <c r="C10" s="86"/>
      <c r="D10" s="27"/>
      <c r="E10" s="8" t="s">
        <v>18</v>
      </c>
      <c r="F10" s="28">
        <f>SUM(F11:F15)</f>
        <v>27.78</v>
      </c>
      <c r="G10" s="8">
        <v>8.6</v>
      </c>
      <c r="H10" s="8">
        <v>11.05</v>
      </c>
      <c r="I10" s="8">
        <v>33.229999999999997</v>
      </c>
      <c r="J10" s="8">
        <v>286</v>
      </c>
    </row>
    <row r="11" spans="1:10" ht="18.75" hidden="1" customHeight="1" x14ac:dyDescent="0.25">
      <c r="A11" s="127"/>
      <c r="B11" s="29" t="s">
        <v>38</v>
      </c>
      <c r="C11" s="6">
        <v>0.05</v>
      </c>
      <c r="D11" s="29">
        <v>80</v>
      </c>
      <c r="E11" s="8"/>
      <c r="F11" s="30">
        <f>C11*D11</f>
        <v>4</v>
      </c>
      <c r="G11" s="8"/>
      <c r="H11" s="8"/>
      <c r="I11" s="8"/>
      <c r="J11" s="8"/>
    </row>
    <row r="12" spans="1:10" ht="23.25" hidden="1" customHeight="1" x14ac:dyDescent="0.25">
      <c r="A12" s="127"/>
      <c r="B12" s="29" t="s">
        <v>39</v>
      </c>
      <c r="C12" s="6">
        <v>0.16</v>
      </c>
      <c r="D12" s="29">
        <v>120</v>
      </c>
      <c r="E12" s="8"/>
      <c r="F12" s="30">
        <f t="shared" ref="F12:F15" si="0">C12*D12</f>
        <v>19.2</v>
      </c>
      <c r="G12" s="8"/>
      <c r="H12" s="8"/>
      <c r="I12" s="8"/>
      <c r="J12" s="8"/>
    </row>
    <row r="13" spans="1:10" ht="15.75" hidden="1" x14ac:dyDescent="0.25">
      <c r="A13" s="127"/>
      <c r="B13" s="29" t="s">
        <v>40</v>
      </c>
      <c r="C13" s="6">
        <v>1.4999999999999999E-2</v>
      </c>
      <c r="D13" s="29">
        <v>72</v>
      </c>
      <c r="E13" s="8"/>
      <c r="F13" s="30">
        <f t="shared" si="0"/>
        <v>1.08</v>
      </c>
      <c r="G13" s="8"/>
      <c r="H13" s="8"/>
      <c r="I13" s="8"/>
      <c r="J13" s="8"/>
    </row>
    <row r="14" spans="1:10" ht="18" hidden="1" customHeight="1" x14ac:dyDescent="0.25">
      <c r="A14" s="127"/>
      <c r="B14" s="29" t="s">
        <v>41</v>
      </c>
      <c r="C14" s="6">
        <v>0.06</v>
      </c>
      <c r="D14" s="31"/>
      <c r="E14" s="8"/>
      <c r="F14" s="30">
        <f t="shared" si="0"/>
        <v>0</v>
      </c>
      <c r="G14" s="8"/>
      <c r="H14" s="8"/>
      <c r="I14" s="8"/>
      <c r="J14" s="8"/>
    </row>
    <row r="15" spans="1:10" ht="16.5" hidden="1" customHeight="1" x14ac:dyDescent="0.25">
      <c r="A15" s="127"/>
      <c r="B15" s="29" t="s">
        <v>15</v>
      </c>
      <c r="C15" s="6">
        <v>0.01</v>
      </c>
      <c r="D15" s="29">
        <v>350</v>
      </c>
      <c r="E15" s="8"/>
      <c r="F15" s="30">
        <f t="shared" si="0"/>
        <v>3.5</v>
      </c>
      <c r="G15" s="8"/>
      <c r="H15" s="8"/>
      <c r="I15" s="8"/>
      <c r="J15" s="8"/>
    </row>
    <row r="16" spans="1:10" ht="24.75" customHeight="1" x14ac:dyDescent="0.25">
      <c r="A16" s="129" t="s">
        <v>19</v>
      </c>
      <c r="B16" s="32" t="s">
        <v>20</v>
      </c>
      <c r="C16" s="87">
        <v>0.02</v>
      </c>
      <c r="D16" s="33">
        <v>780</v>
      </c>
      <c r="E16" s="34">
        <v>20</v>
      </c>
      <c r="F16" s="35">
        <f>C16*D16</f>
        <v>15.6</v>
      </c>
      <c r="G16" s="36">
        <v>5.3</v>
      </c>
      <c r="H16" s="36">
        <v>5.3</v>
      </c>
      <c r="I16" s="36">
        <v>0</v>
      </c>
      <c r="J16" s="36">
        <v>70</v>
      </c>
    </row>
    <row r="17" spans="1:10" ht="4.5" hidden="1" customHeight="1" x14ac:dyDescent="0.25">
      <c r="A17" s="131"/>
      <c r="B17" s="37" t="s">
        <v>21</v>
      </c>
      <c r="C17" s="34"/>
      <c r="D17" s="37"/>
      <c r="E17" s="34"/>
      <c r="F17" s="38"/>
      <c r="G17" s="36"/>
      <c r="H17" s="36"/>
      <c r="I17" s="36"/>
      <c r="J17" s="36"/>
    </row>
    <row r="18" spans="1:10" ht="20.25" customHeight="1" x14ac:dyDescent="0.25">
      <c r="A18" s="129" t="s">
        <v>64</v>
      </c>
      <c r="B18" s="39" t="s">
        <v>42</v>
      </c>
      <c r="C18" s="88"/>
      <c r="D18" s="39"/>
      <c r="E18" s="34">
        <v>200</v>
      </c>
      <c r="F18" s="35">
        <f>SUM(F19:F21)</f>
        <v>3.54</v>
      </c>
      <c r="G18" s="36">
        <v>3.17</v>
      </c>
      <c r="H18" s="36">
        <v>2.68</v>
      </c>
      <c r="I18" s="36">
        <v>15.95</v>
      </c>
      <c r="J18" s="36">
        <v>100.6</v>
      </c>
    </row>
    <row r="19" spans="1:10" ht="15" hidden="1" customHeight="1" x14ac:dyDescent="0.25">
      <c r="A19" s="130"/>
      <c r="B19" s="40" t="s">
        <v>43</v>
      </c>
      <c r="C19" s="34">
        <v>1E-3</v>
      </c>
      <c r="D19" s="40">
        <v>1200</v>
      </c>
      <c r="E19" s="34"/>
      <c r="F19" s="38">
        <f>C19*D19</f>
        <v>1.2</v>
      </c>
      <c r="G19" s="36"/>
      <c r="H19" s="36"/>
      <c r="I19" s="36"/>
      <c r="J19" s="36"/>
    </row>
    <row r="20" spans="1:10" ht="15.75" hidden="1" x14ac:dyDescent="0.25">
      <c r="A20" s="130"/>
      <c r="B20" s="40" t="s">
        <v>44</v>
      </c>
      <c r="C20" s="34">
        <v>1.4999999999999999E-2</v>
      </c>
      <c r="D20" s="40">
        <v>72</v>
      </c>
      <c r="E20" s="34"/>
      <c r="F20" s="38">
        <f t="shared" ref="F20:F21" si="1">C20*D20</f>
        <v>1.08</v>
      </c>
      <c r="G20" s="36"/>
      <c r="H20" s="36"/>
      <c r="I20" s="36"/>
      <c r="J20" s="36"/>
    </row>
    <row r="21" spans="1:10" ht="15.75" hidden="1" x14ac:dyDescent="0.25">
      <c r="A21" s="131"/>
      <c r="B21" s="40" t="s">
        <v>45</v>
      </c>
      <c r="C21" s="34">
        <v>7.0000000000000001E-3</v>
      </c>
      <c r="D21" s="40">
        <v>180</v>
      </c>
      <c r="E21" s="34"/>
      <c r="F21" s="38">
        <f t="shared" si="1"/>
        <v>1.26</v>
      </c>
      <c r="G21" s="36"/>
      <c r="H21" s="36"/>
      <c r="I21" s="36"/>
      <c r="J21" s="36"/>
    </row>
    <row r="22" spans="1:10" ht="23.25" customHeight="1" thickBot="1" x14ac:dyDescent="0.3">
      <c r="A22" s="41" t="s">
        <v>23</v>
      </c>
      <c r="B22" s="32" t="s">
        <v>24</v>
      </c>
      <c r="C22" s="87">
        <v>0.05</v>
      </c>
      <c r="D22" s="33">
        <v>95</v>
      </c>
      <c r="E22" s="34" t="s">
        <v>25</v>
      </c>
      <c r="F22" s="35">
        <f>C22*D22</f>
        <v>4.75</v>
      </c>
      <c r="G22" s="36">
        <v>6.45</v>
      </c>
      <c r="H22" s="36">
        <v>1.1000000000000001</v>
      </c>
      <c r="I22" s="36">
        <v>35</v>
      </c>
      <c r="J22" s="36">
        <v>173</v>
      </c>
    </row>
    <row r="23" spans="1:10" ht="16.5" thickBot="1" x14ac:dyDescent="0.3">
      <c r="A23" s="42"/>
      <c r="B23" s="43" t="s">
        <v>26</v>
      </c>
      <c r="C23" s="82"/>
      <c r="D23" s="43"/>
      <c r="E23" s="44"/>
      <c r="F23" s="45">
        <f>F8+F10+F16+F18+F22</f>
        <v>55.17</v>
      </c>
      <c r="G23" s="46">
        <f>SUM(G8:G22)</f>
        <v>23.62</v>
      </c>
      <c r="H23" s="46">
        <f t="shared" ref="H23:J23" si="2">SUM(H8:H22)</f>
        <v>27.330000000000002</v>
      </c>
      <c r="I23" s="46">
        <f t="shared" si="2"/>
        <v>84.28</v>
      </c>
      <c r="J23" s="46">
        <f t="shared" si="2"/>
        <v>695.6</v>
      </c>
    </row>
    <row r="24" spans="1:10" ht="15.75" x14ac:dyDescent="0.25">
      <c r="A24" s="16"/>
      <c r="B24" s="47" t="s">
        <v>27</v>
      </c>
      <c r="C24" s="47"/>
      <c r="D24" s="47"/>
      <c r="E24" s="18"/>
      <c r="F24" s="48"/>
      <c r="G24" s="18"/>
      <c r="H24" s="18"/>
      <c r="I24" s="18"/>
      <c r="J24" s="18"/>
    </row>
    <row r="25" spans="1:10" ht="36.75" customHeight="1" x14ac:dyDescent="0.25">
      <c r="A25" s="126" t="s">
        <v>47</v>
      </c>
      <c r="B25" s="27" t="s">
        <v>78</v>
      </c>
      <c r="C25" s="86"/>
      <c r="D25" s="27"/>
      <c r="E25" s="8">
        <v>100</v>
      </c>
      <c r="F25" s="28">
        <f>F26+F27</f>
        <v>30</v>
      </c>
      <c r="G25" s="8">
        <v>1.25</v>
      </c>
      <c r="H25" s="8">
        <v>0.1</v>
      </c>
      <c r="I25" s="8">
        <v>11.61</v>
      </c>
      <c r="J25" s="8">
        <v>52.3</v>
      </c>
    </row>
    <row r="26" spans="1:10" ht="15.75" hidden="1" customHeight="1" x14ac:dyDescent="0.25">
      <c r="A26" s="137"/>
      <c r="B26" s="29" t="s">
        <v>76</v>
      </c>
      <c r="C26" s="6">
        <v>0.06</v>
      </c>
      <c r="D26" s="29">
        <v>300</v>
      </c>
      <c r="E26" s="8"/>
      <c r="F26" s="30">
        <f>C26*D26</f>
        <v>18</v>
      </c>
      <c r="G26" s="8"/>
      <c r="H26" s="8"/>
      <c r="I26" s="8"/>
      <c r="J26" s="8"/>
    </row>
    <row r="27" spans="1:10" ht="21" hidden="1" customHeight="1" x14ac:dyDescent="0.25">
      <c r="A27" s="138"/>
      <c r="B27" s="29" t="s">
        <v>75</v>
      </c>
      <c r="C27" s="6">
        <v>0.06</v>
      </c>
      <c r="D27" s="29">
        <v>200</v>
      </c>
      <c r="E27" s="8"/>
      <c r="F27" s="30">
        <f>C27*D27</f>
        <v>12</v>
      </c>
      <c r="G27" s="8"/>
      <c r="H27" s="8"/>
      <c r="I27" s="8"/>
      <c r="J27" s="8"/>
    </row>
    <row r="28" spans="1:10" ht="35.25" customHeight="1" x14ac:dyDescent="0.25">
      <c r="A28" s="123" t="s">
        <v>57</v>
      </c>
      <c r="B28" s="49" t="s">
        <v>48</v>
      </c>
      <c r="C28" s="89"/>
      <c r="D28" s="49"/>
      <c r="E28" s="34">
        <v>274</v>
      </c>
      <c r="F28" s="35">
        <f>F29+F30+F31+F32+F33+F34+F35+F36</f>
        <v>33.829000000000001</v>
      </c>
      <c r="G28" s="36">
        <v>5.2</v>
      </c>
      <c r="H28" s="36">
        <v>6.6</v>
      </c>
      <c r="I28" s="36">
        <v>14.8</v>
      </c>
      <c r="J28" s="36">
        <v>85</v>
      </c>
    </row>
    <row r="29" spans="1:10" ht="22.5" hidden="1" customHeight="1" x14ac:dyDescent="0.25">
      <c r="A29" s="124"/>
      <c r="B29" s="50" t="s">
        <v>49</v>
      </c>
      <c r="C29" s="90">
        <v>0.08</v>
      </c>
      <c r="D29" s="50">
        <v>83</v>
      </c>
      <c r="E29" s="34"/>
      <c r="F29" s="38">
        <f>C29*D29</f>
        <v>6.6400000000000006</v>
      </c>
      <c r="G29" s="36"/>
      <c r="H29" s="36"/>
      <c r="I29" s="36"/>
      <c r="J29" s="36"/>
    </row>
    <row r="30" spans="1:10" ht="16.5" hidden="1" customHeight="1" x14ac:dyDescent="0.25">
      <c r="A30" s="124"/>
      <c r="B30" s="50" t="s">
        <v>50</v>
      </c>
      <c r="C30" s="90">
        <v>0.03</v>
      </c>
      <c r="D30" s="50">
        <v>55</v>
      </c>
      <c r="E30" s="34"/>
      <c r="F30" s="38">
        <f t="shared" ref="F30:F33" si="3">C30*D30</f>
        <v>1.65</v>
      </c>
      <c r="G30" s="36"/>
      <c r="H30" s="36"/>
      <c r="I30" s="36"/>
      <c r="J30" s="36"/>
    </row>
    <row r="31" spans="1:10" ht="18" hidden="1" customHeight="1" x14ac:dyDescent="0.25">
      <c r="A31" s="124"/>
      <c r="B31" s="50" t="s">
        <v>51</v>
      </c>
      <c r="C31" s="90">
        <v>0.08</v>
      </c>
      <c r="D31" s="50">
        <v>60</v>
      </c>
      <c r="E31" s="34"/>
      <c r="F31" s="38">
        <f t="shared" si="3"/>
        <v>4.8</v>
      </c>
      <c r="G31" s="36"/>
      <c r="H31" s="36"/>
      <c r="I31" s="36"/>
      <c r="J31" s="36"/>
    </row>
    <row r="32" spans="1:10" ht="18" hidden="1" customHeight="1" x14ac:dyDescent="0.25">
      <c r="A32" s="125"/>
      <c r="B32" s="50" t="s">
        <v>52</v>
      </c>
      <c r="C32" s="90">
        <v>0.05</v>
      </c>
      <c r="D32" s="50">
        <v>320</v>
      </c>
      <c r="E32" s="34"/>
      <c r="F32" s="38">
        <f t="shared" si="3"/>
        <v>16</v>
      </c>
      <c r="G32" s="36"/>
      <c r="H32" s="36"/>
      <c r="I32" s="36"/>
      <c r="J32" s="36"/>
    </row>
    <row r="33" spans="1:10" ht="18" hidden="1" customHeight="1" x14ac:dyDescent="0.25">
      <c r="A33" s="123"/>
      <c r="B33" s="52" t="s">
        <v>53</v>
      </c>
      <c r="C33" s="106">
        <v>0.01</v>
      </c>
      <c r="D33" s="52">
        <v>83</v>
      </c>
      <c r="E33" s="34"/>
      <c r="F33" s="38">
        <f t="shared" si="3"/>
        <v>0.83000000000000007</v>
      </c>
      <c r="G33" s="36"/>
      <c r="H33" s="36"/>
      <c r="I33" s="36"/>
      <c r="J33" s="36"/>
    </row>
    <row r="34" spans="1:10" ht="15.75" hidden="1" x14ac:dyDescent="0.25">
      <c r="A34" s="124"/>
      <c r="B34" s="50" t="s">
        <v>54</v>
      </c>
      <c r="C34" s="90">
        <v>0.01</v>
      </c>
      <c r="D34" s="50">
        <v>100</v>
      </c>
      <c r="E34" s="34"/>
      <c r="F34" s="38">
        <f>C34*D34</f>
        <v>1</v>
      </c>
      <c r="G34" s="36"/>
      <c r="H34" s="36"/>
      <c r="I34" s="36"/>
      <c r="J34" s="36"/>
    </row>
    <row r="35" spans="1:10" ht="15.75" hidden="1" x14ac:dyDescent="0.25">
      <c r="A35" s="124"/>
      <c r="B35" s="50" t="s">
        <v>55</v>
      </c>
      <c r="C35" s="90">
        <v>7.0000000000000001E-3</v>
      </c>
      <c r="D35" s="50">
        <v>147</v>
      </c>
      <c r="E35" s="34"/>
      <c r="F35" s="38">
        <f t="shared" ref="F35:F37" si="4">C35*D35</f>
        <v>1.0289999999999999</v>
      </c>
      <c r="G35" s="36"/>
      <c r="H35" s="36"/>
      <c r="I35" s="36"/>
      <c r="J35" s="36"/>
    </row>
    <row r="36" spans="1:10" ht="15.75" hidden="1" x14ac:dyDescent="0.25">
      <c r="A36" s="124"/>
      <c r="B36" s="50" t="s">
        <v>56</v>
      </c>
      <c r="C36" s="90">
        <v>0.01</v>
      </c>
      <c r="D36" s="50">
        <v>188</v>
      </c>
      <c r="E36" s="34"/>
      <c r="F36" s="38">
        <f t="shared" si="4"/>
        <v>1.8800000000000001</v>
      </c>
      <c r="G36" s="36"/>
      <c r="H36" s="36"/>
      <c r="I36" s="36"/>
      <c r="J36" s="36"/>
    </row>
    <row r="37" spans="1:10" ht="0.75" hidden="1" customHeight="1" x14ac:dyDescent="0.25">
      <c r="A37" s="125"/>
      <c r="B37" s="50"/>
      <c r="C37" s="90"/>
      <c r="D37" s="50"/>
      <c r="E37" s="34"/>
      <c r="F37" s="38">
        <f t="shared" si="4"/>
        <v>0</v>
      </c>
      <c r="G37" s="36"/>
      <c r="H37" s="36"/>
      <c r="I37" s="36"/>
      <c r="J37" s="36"/>
    </row>
    <row r="38" spans="1:10" ht="15.75" hidden="1" x14ac:dyDescent="0.25">
      <c r="A38" s="105"/>
      <c r="B38" s="52"/>
      <c r="C38" s="90"/>
      <c r="D38" s="50"/>
      <c r="E38" s="34"/>
      <c r="F38" s="38"/>
      <c r="G38" s="36"/>
      <c r="H38" s="36"/>
      <c r="I38" s="36"/>
      <c r="J38" s="36"/>
    </row>
    <row r="39" spans="1:10" ht="22.5" customHeight="1" x14ac:dyDescent="0.25">
      <c r="A39" s="126" t="s">
        <v>61</v>
      </c>
      <c r="B39" s="53" t="s">
        <v>58</v>
      </c>
      <c r="C39" s="91"/>
      <c r="D39" s="53"/>
      <c r="E39" s="8">
        <v>80</v>
      </c>
      <c r="F39" s="28">
        <f>F40+F41+F42+F43</f>
        <v>3.3879999999999999</v>
      </c>
      <c r="G39" s="8">
        <v>13.7</v>
      </c>
      <c r="H39" s="8">
        <v>14.61</v>
      </c>
      <c r="I39" s="8">
        <v>9.85</v>
      </c>
      <c r="J39" s="8">
        <v>205</v>
      </c>
    </row>
    <row r="40" spans="1:10" ht="15.75" hidden="1" x14ac:dyDescent="0.25">
      <c r="A40" s="127"/>
      <c r="B40" s="54" t="s">
        <v>62</v>
      </c>
      <c r="C40" s="92">
        <v>0.13</v>
      </c>
      <c r="D40" s="54"/>
      <c r="E40" s="55"/>
      <c r="F40" s="30">
        <f t="shared" ref="F40:F43" si="5">C40*D40</f>
        <v>0</v>
      </c>
      <c r="G40" s="8"/>
      <c r="H40" s="8"/>
      <c r="I40" s="8"/>
      <c r="J40" s="8"/>
    </row>
    <row r="41" spans="1:10" ht="15.75" hidden="1" x14ac:dyDescent="0.25">
      <c r="A41" s="127"/>
      <c r="B41" s="56" t="s">
        <v>53</v>
      </c>
      <c r="C41" s="93">
        <v>0.01</v>
      </c>
      <c r="D41" s="57">
        <v>83</v>
      </c>
      <c r="E41" s="58"/>
      <c r="F41" s="30">
        <f t="shared" si="5"/>
        <v>0.83000000000000007</v>
      </c>
      <c r="G41" s="8"/>
      <c r="H41" s="8"/>
      <c r="I41" s="8"/>
      <c r="J41" s="8"/>
    </row>
    <row r="42" spans="1:10" ht="15.75" hidden="1" x14ac:dyDescent="0.25">
      <c r="A42" s="127"/>
      <c r="B42" s="56" t="s">
        <v>60</v>
      </c>
      <c r="C42" s="94">
        <v>1.6E-2</v>
      </c>
      <c r="D42" s="56">
        <v>68</v>
      </c>
      <c r="E42" s="8"/>
      <c r="F42" s="30">
        <f t="shared" si="5"/>
        <v>1.0880000000000001</v>
      </c>
      <c r="G42" s="8"/>
      <c r="H42" s="8"/>
      <c r="I42" s="8"/>
      <c r="J42" s="8"/>
    </row>
    <row r="43" spans="1:10" ht="15.75" hidden="1" x14ac:dyDescent="0.25">
      <c r="A43" s="127"/>
      <c r="B43" s="56" t="s">
        <v>59</v>
      </c>
      <c r="C43" s="94">
        <v>0.01</v>
      </c>
      <c r="D43" s="56">
        <v>147</v>
      </c>
      <c r="E43" s="8"/>
      <c r="F43" s="30">
        <f t="shared" si="5"/>
        <v>1.47</v>
      </c>
      <c r="G43" s="8"/>
      <c r="H43" s="8"/>
      <c r="I43" s="8"/>
      <c r="J43" s="8"/>
    </row>
    <row r="44" spans="1:10" ht="14.25" hidden="1" customHeight="1" x14ac:dyDescent="0.25">
      <c r="A44" s="127"/>
      <c r="B44" s="56"/>
      <c r="C44" s="94"/>
      <c r="D44" s="56"/>
      <c r="E44" s="8"/>
      <c r="F44" s="30"/>
      <c r="G44" s="8"/>
      <c r="H44" s="8"/>
      <c r="I44" s="8"/>
      <c r="J44" s="8"/>
    </row>
    <row r="45" spans="1:10" ht="15.75" hidden="1" x14ac:dyDescent="0.25">
      <c r="A45" s="127"/>
      <c r="B45" s="56"/>
      <c r="C45" s="94"/>
      <c r="D45" s="56"/>
      <c r="E45" s="8"/>
      <c r="F45" s="30"/>
      <c r="G45" s="8"/>
      <c r="H45" s="8"/>
      <c r="I45" s="8"/>
      <c r="J45" s="8"/>
    </row>
    <row r="46" spans="1:10" ht="12.75" hidden="1" customHeight="1" x14ac:dyDescent="0.25">
      <c r="A46" s="127"/>
      <c r="B46" s="59"/>
      <c r="C46" s="95"/>
      <c r="D46" s="59"/>
      <c r="E46" s="8"/>
      <c r="F46" s="30"/>
      <c r="G46" s="8"/>
      <c r="H46" s="8"/>
      <c r="I46" s="8"/>
      <c r="J46" s="8"/>
    </row>
    <row r="47" spans="1:10" ht="4.5" hidden="1" customHeight="1" x14ac:dyDescent="0.25">
      <c r="A47" s="127"/>
      <c r="B47" s="56"/>
      <c r="C47" s="94"/>
      <c r="D47" s="56"/>
      <c r="E47" s="8"/>
      <c r="F47" s="30"/>
      <c r="G47" s="8"/>
      <c r="H47" s="8"/>
      <c r="I47" s="8"/>
      <c r="J47" s="8"/>
    </row>
    <row r="48" spans="1:10" ht="12" hidden="1" customHeight="1" x14ac:dyDescent="0.25">
      <c r="A48" s="127"/>
      <c r="B48" s="59"/>
      <c r="C48" s="95"/>
      <c r="D48" s="59"/>
      <c r="E48" s="8"/>
      <c r="F48" s="30"/>
      <c r="G48" s="8"/>
      <c r="H48" s="8"/>
      <c r="I48" s="8"/>
      <c r="J48" s="8"/>
    </row>
    <row r="49" spans="1:10" ht="21" hidden="1" customHeight="1" x14ac:dyDescent="0.25">
      <c r="A49" s="127"/>
      <c r="B49" s="60"/>
      <c r="C49" s="96"/>
      <c r="D49" s="60"/>
      <c r="E49" s="34"/>
      <c r="F49" s="30"/>
      <c r="G49" s="36"/>
      <c r="H49" s="36"/>
      <c r="I49" s="36"/>
      <c r="J49" s="36"/>
    </row>
    <row r="50" spans="1:10" ht="15.75" hidden="1" x14ac:dyDescent="0.25">
      <c r="A50" s="127"/>
      <c r="B50" s="60"/>
      <c r="C50" s="96"/>
      <c r="D50" s="60"/>
      <c r="E50" s="34"/>
      <c r="F50" s="30"/>
      <c r="G50" s="36"/>
      <c r="H50" s="36"/>
      <c r="I50" s="36"/>
      <c r="J50" s="36"/>
    </row>
    <row r="51" spans="1:10" ht="15.75" hidden="1" x14ac:dyDescent="0.25">
      <c r="A51" s="128"/>
      <c r="B51" s="60"/>
      <c r="C51" s="96"/>
      <c r="D51" s="60"/>
      <c r="E51" s="34"/>
      <c r="F51" s="30"/>
      <c r="G51" s="36"/>
      <c r="H51" s="36"/>
      <c r="I51" s="36"/>
      <c r="J51" s="36"/>
    </row>
    <row r="52" spans="1:10" ht="46.5" customHeight="1" x14ac:dyDescent="0.25">
      <c r="A52" s="129" t="s">
        <v>79</v>
      </c>
      <c r="B52" s="49" t="s">
        <v>82</v>
      </c>
      <c r="C52" s="89"/>
      <c r="D52" s="49"/>
      <c r="E52" s="34">
        <v>200</v>
      </c>
      <c r="F52" s="35">
        <f>F53+F54</f>
        <v>18.5</v>
      </c>
      <c r="G52" s="36">
        <v>4.5</v>
      </c>
      <c r="H52" s="36">
        <v>9.3000000000000007</v>
      </c>
      <c r="I52" s="36">
        <v>47.2</v>
      </c>
      <c r="J52" s="36">
        <v>290.39999999999998</v>
      </c>
    </row>
    <row r="53" spans="1:10" ht="0.75" customHeight="1" x14ac:dyDescent="0.25">
      <c r="A53" s="130"/>
      <c r="B53" s="50" t="s">
        <v>80</v>
      </c>
      <c r="C53" s="90">
        <v>0.25</v>
      </c>
      <c r="D53" s="50">
        <v>60</v>
      </c>
      <c r="E53" s="34"/>
      <c r="F53" s="38">
        <f>C53*D53</f>
        <v>15</v>
      </c>
      <c r="G53" s="36"/>
      <c r="H53" s="36"/>
      <c r="I53" s="36"/>
      <c r="J53" s="36"/>
    </row>
    <row r="54" spans="1:10" ht="0.75" hidden="1" customHeight="1" x14ac:dyDescent="0.25">
      <c r="A54" s="131"/>
      <c r="B54" s="50" t="s">
        <v>15</v>
      </c>
      <c r="C54" s="90">
        <v>0.01</v>
      </c>
      <c r="D54" s="50">
        <v>350</v>
      </c>
      <c r="E54" s="34"/>
      <c r="F54" s="38">
        <f>C54*D54</f>
        <v>3.5</v>
      </c>
      <c r="G54" s="36"/>
      <c r="H54" s="36"/>
      <c r="I54" s="36"/>
      <c r="J54" s="36"/>
    </row>
    <row r="55" spans="1:10" ht="20.25" customHeight="1" x14ac:dyDescent="0.25">
      <c r="A55" s="129" t="s">
        <v>28</v>
      </c>
      <c r="B55" s="61" t="s">
        <v>29</v>
      </c>
      <c r="C55" s="97"/>
      <c r="D55" s="61"/>
      <c r="E55" s="62">
        <v>200</v>
      </c>
      <c r="F55" s="35">
        <f>F56+F57</f>
        <v>11.64</v>
      </c>
      <c r="G55" s="36">
        <v>0.8</v>
      </c>
      <c r="H55" s="36">
        <v>0.05</v>
      </c>
      <c r="I55" s="36">
        <v>27.6</v>
      </c>
      <c r="J55" s="36">
        <v>114.8</v>
      </c>
    </row>
    <row r="56" spans="1:10" ht="3" hidden="1" customHeight="1" x14ac:dyDescent="0.25">
      <c r="A56" s="130"/>
      <c r="B56" s="63" t="s">
        <v>30</v>
      </c>
      <c r="C56" s="98">
        <v>0.02</v>
      </c>
      <c r="D56" s="63">
        <v>510</v>
      </c>
      <c r="E56" s="62"/>
      <c r="F56" s="38">
        <f>C56*D56</f>
        <v>10.200000000000001</v>
      </c>
      <c r="G56" s="36"/>
      <c r="H56" s="36"/>
      <c r="I56" s="36"/>
      <c r="J56" s="36"/>
    </row>
    <row r="57" spans="1:10" ht="18.75" hidden="1" customHeight="1" x14ac:dyDescent="0.25">
      <c r="A57" s="130"/>
      <c r="B57" s="63" t="s">
        <v>22</v>
      </c>
      <c r="C57" s="98">
        <v>0.02</v>
      </c>
      <c r="D57" s="63">
        <v>72</v>
      </c>
      <c r="E57" s="62"/>
      <c r="F57" s="38">
        <f>C57*D57</f>
        <v>1.44</v>
      </c>
      <c r="G57" s="36"/>
      <c r="H57" s="36"/>
      <c r="I57" s="36"/>
      <c r="J57" s="36"/>
    </row>
    <row r="58" spans="1:10" ht="0.75" hidden="1" customHeight="1" x14ac:dyDescent="0.25">
      <c r="A58" s="131"/>
      <c r="B58" s="63"/>
      <c r="C58" s="98"/>
      <c r="D58" s="63"/>
      <c r="E58" s="62"/>
      <c r="F58" s="64"/>
      <c r="G58" s="36"/>
      <c r="H58" s="36"/>
      <c r="I58" s="36"/>
      <c r="J58" s="36"/>
    </row>
    <row r="59" spans="1:10" ht="32.450000000000003" customHeight="1" x14ac:dyDescent="0.25">
      <c r="A59" s="41" t="s">
        <v>23</v>
      </c>
      <c r="B59" s="61" t="s">
        <v>24</v>
      </c>
      <c r="C59" s="99">
        <v>7.0000000000000007E-2</v>
      </c>
      <c r="D59" s="65">
        <v>95</v>
      </c>
      <c r="E59" s="34" t="s">
        <v>31</v>
      </c>
      <c r="F59" s="35">
        <f t="shared" ref="F59:F65" si="6">C59*D59</f>
        <v>6.65</v>
      </c>
      <c r="G59" s="36">
        <v>6.16</v>
      </c>
      <c r="H59" s="36">
        <v>1.4</v>
      </c>
      <c r="I59" s="36">
        <v>44.4</v>
      </c>
      <c r="J59" s="36">
        <v>231.6</v>
      </c>
    </row>
    <row r="60" spans="1:10" ht="15" customHeight="1" x14ac:dyDescent="0.25">
      <c r="A60" s="41"/>
      <c r="B60" s="66" t="s">
        <v>32</v>
      </c>
      <c r="C60" s="99"/>
      <c r="D60" s="65"/>
      <c r="E60" s="34"/>
      <c r="F60" s="110"/>
      <c r="G60" s="36"/>
      <c r="H60" s="36"/>
      <c r="I60" s="36"/>
      <c r="J60" s="36">
        <v>231.6</v>
      </c>
    </row>
    <row r="61" spans="1:10" ht="22.5" customHeight="1" x14ac:dyDescent="0.25">
      <c r="A61" s="67" t="s">
        <v>33</v>
      </c>
      <c r="B61" s="68" t="s">
        <v>77</v>
      </c>
      <c r="C61" s="100">
        <v>0.2</v>
      </c>
      <c r="D61" s="69">
        <v>200</v>
      </c>
      <c r="E61" s="22">
        <v>200</v>
      </c>
      <c r="F61" s="23">
        <f t="shared" si="6"/>
        <v>40</v>
      </c>
      <c r="G61" s="24">
        <v>0.4</v>
      </c>
      <c r="H61" s="24">
        <v>0.4</v>
      </c>
      <c r="I61" s="24">
        <v>9.8000000000000007</v>
      </c>
      <c r="J61" s="24">
        <v>47</v>
      </c>
    </row>
    <row r="62" spans="1:10" ht="22.5" x14ac:dyDescent="0.25">
      <c r="A62" s="67" t="s">
        <v>46</v>
      </c>
      <c r="B62" s="68" t="s">
        <v>34</v>
      </c>
      <c r="C62" s="100"/>
      <c r="D62" s="69"/>
      <c r="E62" s="22">
        <v>200</v>
      </c>
      <c r="F62" s="23">
        <f>F63+F64</f>
        <v>2.2800000000000002</v>
      </c>
      <c r="G62" s="24">
        <v>0</v>
      </c>
      <c r="H62" s="24">
        <v>0</v>
      </c>
      <c r="I62" s="24">
        <v>0</v>
      </c>
      <c r="J62" s="24">
        <v>17.8</v>
      </c>
    </row>
    <row r="63" spans="1:10" ht="0.75" customHeight="1" x14ac:dyDescent="0.25">
      <c r="A63" s="67" t="s">
        <v>33</v>
      </c>
      <c r="B63" s="69" t="s">
        <v>43</v>
      </c>
      <c r="C63" s="100">
        <v>1E-3</v>
      </c>
      <c r="D63" s="69">
        <v>1200</v>
      </c>
      <c r="E63" s="22"/>
      <c r="F63" s="109">
        <f t="shared" ref="F63" si="7">C63*D63</f>
        <v>1.2</v>
      </c>
      <c r="G63" s="24"/>
      <c r="H63" s="24"/>
      <c r="I63" s="24"/>
      <c r="J63" s="24"/>
    </row>
    <row r="64" spans="1:10" ht="22.5" hidden="1" x14ac:dyDescent="0.25">
      <c r="A64" s="67" t="s">
        <v>33</v>
      </c>
      <c r="B64" s="69" t="s">
        <v>40</v>
      </c>
      <c r="C64" s="100">
        <v>1.4999999999999999E-2</v>
      </c>
      <c r="D64" s="69">
        <v>72</v>
      </c>
      <c r="E64" s="22"/>
      <c r="F64" s="109">
        <f t="shared" si="6"/>
        <v>1.08</v>
      </c>
      <c r="G64" s="24"/>
      <c r="H64" s="24"/>
      <c r="I64" s="24"/>
      <c r="J64" s="24"/>
    </row>
    <row r="65" spans="1:10" ht="23.25" thickBot="1" x14ac:dyDescent="0.3">
      <c r="A65" s="67" t="s">
        <v>33</v>
      </c>
      <c r="B65" s="68" t="s">
        <v>35</v>
      </c>
      <c r="C65" s="100">
        <v>0.1</v>
      </c>
      <c r="D65" s="69">
        <v>1100</v>
      </c>
      <c r="E65" s="22">
        <v>100</v>
      </c>
      <c r="F65" s="23">
        <f t="shared" si="6"/>
        <v>110</v>
      </c>
      <c r="G65" s="24"/>
      <c r="H65" s="24"/>
      <c r="I65" s="24"/>
      <c r="J65" s="24"/>
    </row>
    <row r="66" spans="1:10" ht="57" customHeight="1" thickBot="1" x14ac:dyDescent="0.3">
      <c r="A66" s="42" t="s">
        <v>65</v>
      </c>
      <c r="B66" s="68" t="s">
        <v>36</v>
      </c>
      <c r="C66" s="70"/>
      <c r="D66" s="70"/>
      <c r="E66" s="44"/>
      <c r="F66" s="45">
        <f>F67+F68+F69+F70+F71+F72+F73</f>
        <v>19.076000000000001</v>
      </c>
      <c r="G66" s="112">
        <v>5.62</v>
      </c>
      <c r="H66" s="112">
        <v>8.91</v>
      </c>
      <c r="I66" s="112">
        <v>29.89</v>
      </c>
      <c r="J66" s="112">
        <v>103.2</v>
      </c>
    </row>
    <row r="67" spans="1:10" ht="2.25" hidden="1" customHeight="1" thickBot="1" x14ac:dyDescent="0.3">
      <c r="A67" s="42"/>
      <c r="B67" s="69" t="s">
        <v>66</v>
      </c>
      <c r="C67" s="108">
        <v>7.3999999999999996E-2</v>
      </c>
      <c r="D67" s="108">
        <v>83</v>
      </c>
      <c r="E67" s="44"/>
      <c r="F67" s="107">
        <f t="shared" ref="F67:F73" si="8">C67*D67</f>
        <v>6.1419999999999995</v>
      </c>
      <c r="G67" s="46"/>
      <c r="H67" s="46"/>
      <c r="I67" s="46"/>
      <c r="J67" s="46"/>
    </row>
    <row r="68" spans="1:10" ht="11.25" hidden="1" customHeight="1" thickBot="1" x14ac:dyDescent="0.3">
      <c r="A68" s="42"/>
      <c r="B68" s="69" t="s">
        <v>67</v>
      </c>
      <c r="C68" s="108">
        <v>7.0000000000000001E-3</v>
      </c>
      <c r="D68" s="108">
        <v>83</v>
      </c>
      <c r="E68" s="44"/>
      <c r="F68" s="107">
        <f t="shared" si="8"/>
        <v>0.58099999999999996</v>
      </c>
      <c r="G68" s="46"/>
      <c r="H68" s="46"/>
      <c r="I68" s="46"/>
      <c r="J68" s="46"/>
    </row>
    <row r="69" spans="1:10" ht="11.25" hidden="1" customHeight="1" thickBot="1" x14ac:dyDescent="0.3">
      <c r="A69" s="42"/>
      <c r="B69" s="69" t="s">
        <v>68</v>
      </c>
      <c r="C69" s="108">
        <v>1.4999999999999999E-2</v>
      </c>
      <c r="D69" s="108">
        <v>147</v>
      </c>
      <c r="E69" s="44"/>
      <c r="F69" s="107">
        <f t="shared" si="8"/>
        <v>2.2050000000000001</v>
      </c>
      <c r="G69" s="46"/>
      <c r="H69" s="46"/>
      <c r="I69" s="46"/>
      <c r="J69" s="46"/>
    </row>
    <row r="70" spans="1:10" ht="12" hidden="1" customHeight="1" thickBot="1" x14ac:dyDescent="0.3">
      <c r="A70" s="42"/>
      <c r="B70" s="69" t="s">
        <v>69</v>
      </c>
      <c r="C70" s="108">
        <v>7.3999999999999996E-2</v>
      </c>
      <c r="D70" s="108">
        <v>68</v>
      </c>
      <c r="E70" s="44"/>
      <c r="F70" s="107">
        <f t="shared" si="8"/>
        <v>5.032</v>
      </c>
      <c r="G70" s="46"/>
      <c r="H70" s="46"/>
      <c r="I70" s="46"/>
      <c r="J70" s="46"/>
    </row>
    <row r="71" spans="1:10" ht="15" hidden="1" customHeight="1" thickBot="1" x14ac:dyDescent="0.3">
      <c r="A71" s="42"/>
      <c r="B71" s="69" t="s">
        <v>70</v>
      </c>
      <c r="C71" s="108">
        <v>2.3E-2</v>
      </c>
      <c r="D71" s="108">
        <v>72</v>
      </c>
      <c r="E71" s="44"/>
      <c r="F71" s="107">
        <f t="shared" si="8"/>
        <v>1.6559999999999999</v>
      </c>
      <c r="G71" s="46"/>
      <c r="H71" s="46"/>
      <c r="I71" s="46"/>
      <c r="J71" s="46"/>
    </row>
    <row r="72" spans="1:10" ht="15" hidden="1" customHeight="1" thickBot="1" x14ac:dyDescent="0.3">
      <c r="A72" s="42"/>
      <c r="B72" s="69" t="s">
        <v>71</v>
      </c>
      <c r="C72" s="108">
        <v>2.5000000000000001E-2</v>
      </c>
      <c r="D72" s="108">
        <v>100</v>
      </c>
      <c r="E72" s="44"/>
      <c r="F72" s="107">
        <f t="shared" si="8"/>
        <v>2.5</v>
      </c>
      <c r="G72" s="46"/>
      <c r="H72" s="46"/>
      <c r="I72" s="46"/>
      <c r="J72" s="46"/>
    </row>
    <row r="73" spans="1:10" ht="30" hidden="1" customHeight="1" thickBot="1" x14ac:dyDescent="0.3">
      <c r="A73" s="42"/>
      <c r="B73" s="69" t="s">
        <v>72</v>
      </c>
      <c r="C73" s="108">
        <v>2E-3</v>
      </c>
      <c r="D73" s="70">
        <v>480</v>
      </c>
      <c r="E73" s="44"/>
      <c r="F73" s="107">
        <f t="shared" si="8"/>
        <v>0.96</v>
      </c>
      <c r="G73" s="46"/>
      <c r="H73" s="46"/>
      <c r="I73" s="46"/>
      <c r="J73" s="46"/>
    </row>
    <row r="74" spans="1:10" ht="20.25" customHeight="1" thickBot="1" x14ac:dyDescent="0.3">
      <c r="A74" s="71"/>
      <c r="B74" s="70" t="s">
        <v>63</v>
      </c>
      <c r="C74" s="83"/>
      <c r="D74" s="72"/>
      <c r="E74" s="73"/>
      <c r="F74" s="111">
        <f>F25++F28+F39+F52+F55+F59+F61+F62+F65+F66</f>
        <v>275.36300000000006</v>
      </c>
      <c r="G74" s="74"/>
      <c r="H74" s="74"/>
      <c r="I74" s="74"/>
      <c r="J74" s="74"/>
    </row>
    <row r="75" spans="1:10" ht="16.5" thickBot="1" x14ac:dyDescent="0.3">
      <c r="A75" s="75"/>
      <c r="B75" s="72" t="s">
        <v>37</v>
      </c>
      <c r="C75" s="84"/>
      <c r="D75" s="76"/>
      <c r="E75" s="77"/>
      <c r="F75" s="113">
        <f>F74+F23</f>
        <v>330.53300000000007</v>
      </c>
      <c r="G75" s="78"/>
      <c r="H75" s="78"/>
      <c r="I75" s="78"/>
      <c r="J75" s="79"/>
    </row>
    <row r="76" spans="1:10" ht="42.75" customHeight="1" x14ac:dyDescent="0.3">
      <c r="A76" s="140" t="s">
        <v>83</v>
      </c>
      <c r="B76" s="140"/>
      <c r="C76" s="140"/>
      <c r="D76" s="140"/>
      <c r="E76" s="140"/>
      <c r="F76" s="140"/>
      <c r="G76" s="140"/>
      <c r="H76" s="140"/>
      <c r="I76" s="140"/>
      <c r="J76" s="140"/>
    </row>
  </sheetData>
  <mergeCells count="14">
    <mergeCell ref="G1:J1"/>
    <mergeCell ref="A2:J2"/>
    <mergeCell ref="A76:J76"/>
    <mergeCell ref="A28:A32"/>
    <mergeCell ref="A33:A37"/>
    <mergeCell ref="A39:A51"/>
    <mergeCell ref="A52:A54"/>
    <mergeCell ref="A55:A58"/>
    <mergeCell ref="A25:A27"/>
    <mergeCell ref="E3:I3"/>
    <mergeCell ref="A8:A9"/>
    <mergeCell ref="A10:A15"/>
    <mergeCell ref="A16:A17"/>
    <mergeCell ref="A18:A21"/>
  </mergeCells>
  <pageMargins left="0.7" right="0.7" top="0.75" bottom="0.75" header="0.3" footer="0.3"/>
  <pageSetup paperSize="9" scale="76" fitToHeight="0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перспективное меню</vt:lpstr>
      <vt:lpstr>ежедневное 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Воспитатель</cp:lastModifiedBy>
  <cp:lastPrinted>2022-05-31T21:33:45Z</cp:lastPrinted>
  <dcterms:created xsi:type="dcterms:W3CDTF">2021-06-17T01:55:20Z</dcterms:created>
  <dcterms:modified xsi:type="dcterms:W3CDTF">2022-05-31T21:40:30Z</dcterms:modified>
</cp:coreProperties>
</file>