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Воспитатель\Documents\"/>
    </mc:Choice>
  </mc:AlternateContent>
  <bookViews>
    <workbookView xWindow="0" yWindow="0" windowWidth="20490" windowHeight="7650"/>
  </bookViews>
  <sheets>
    <sheet name="2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2" i="1" l="1"/>
  <c r="Q62" i="1"/>
  <c r="P62" i="1"/>
  <c r="O62" i="1"/>
  <c r="N62" i="1"/>
  <c r="M62" i="1"/>
  <c r="L62" i="1"/>
  <c r="K62" i="1"/>
  <c r="J62" i="1"/>
  <c r="I62" i="1"/>
  <c r="H62" i="1"/>
  <c r="G62" i="1"/>
  <c r="F61" i="1"/>
  <c r="F60" i="1"/>
  <c r="F58" i="1"/>
  <c r="F57" i="1"/>
  <c r="F56" i="1"/>
  <c r="F55" i="1"/>
  <c r="F54" i="1"/>
  <c r="F53" i="1" s="1"/>
  <c r="F52" i="1"/>
  <c r="F51" i="1"/>
  <c r="F48" i="1"/>
  <c r="C48" i="1"/>
  <c r="F47" i="1"/>
  <c r="F45" i="1"/>
  <c r="F44" i="1"/>
  <c r="F43" i="1"/>
  <c r="F42" i="1"/>
  <c r="F41" i="1" s="1"/>
  <c r="C42" i="1"/>
  <c r="C39" i="1"/>
  <c r="F39" i="1" s="1"/>
  <c r="F38" i="1" s="1"/>
  <c r="F36" i="1"/>
  <c r="F35" i="1"/>
  <c r="F34" i="1"/>
  <c r="C34" i="1"/>
  <c r="F33" i="1"/>
  <c r="C33" i="1"/>
  <c r="F32" i="1"/>
  <c r="C32" i="1"/>
  <c r="F31" i="1"/>
  <c r="C31" i="1"/>
  <c r="F30" i="1"/>
  <c r="F29" i="1"/>
  <c r="F28" i="1"/>
  <c r="C26" i="1"/>
  <c r="F26" i="1" s="1"/>
  <c r="C24" i="1"/>
  <c r="F24" i="1" s="1"/>
  <c r="F23" i="1" s="1"/>
  <c r="F62" i="1" s="1"/>
  <c r="R21" i="1"/>
  <c r="R63" i="1" s="1"/>
  <c r="Q21" i="1"/>
  <c r="Q63" i="1" s="1"/>
  <c r="P21" i="1"/>
  <c r="P63" i="1" s="1"/>
  <c r="O21" i="1"/>
  <c r="O63" i="1" s="1"/>
  <c r="N21" i="1"/>
  <c r="N63" i="1" s="1"/>
  <c r="M21" i="1"/>
  <c r="M63" i="1" s="1"/>
  <c r="L21" i="1"/>
  <c r="L63" i="1" s="1"/>
  <c r="K21" i="1"/>
  <c r="K63" i="1" s="1"/>
  <c r="J21" i="1"/>
  <c r="J63" i="1" s="1"/>
  <c r="I21" i="1"/>
  <c r="I63" i="1" s="1"/>
  <c r="H21" i="1"/>
  <c r="H63" i="1" s="1"/>
  <c r="G21" i="1"/>
  <c r="G63" i="1" s="1"/>
  <c r="F20" i="1"/>
  <c r="F19" i="1"/>
  <c r="F18" i="1"/>
  <c r="F17" i="1"/>
  <c r="F16" i="1" s="1"/>
  <c r="F15" i="1"/>
  <c r="F14" i="1"/>
  <c r="F13" i="1"/>
  <c r="F12" i="1"/>
  <c r="F10" i="1"/>
  <c r="F8" i="1"/>
  <c r="F7" i="1"/>
  <c r="F6" i="1" s="1"/>
  <c r="F21" i="1" s="1"/>
  <c r="F63" i="1" s="1"/>
</calcChain>
</file>

<file path=xl/sharedStrings.xml><?xml version="1.0" encoding="utf-8"?>
<sst xmlns="http://schemas.openxmlformats.org/spreadsheetml/2006/main" count="101" uniqueCount="95">
  <si>
    <t xml:space="preserve">День: Вторник                                                    Неделя: первая                                                           Сезон: осенне-зимний                                                  Возрастная категория: 7-11 лет, </t>
  </si>
  <si>
    <t>Пищевые вещества, г</t>
  </si>
  <si>
    <t>Эн.цен.</t>
  </si>
  <si>
    <t>Витамины(мг)</t>
  </si>
  <si>
    <t>Минеральные вещества(мг)</t>
  </si>
  <si>
    <t>№ рец.</t>
  </si>
  <si>
    <t>Прием пищи,наименование блюд</t>
  </si>
  <si>
    <t>кол-во</t>
  </si>
  <si>
    <t>цена</t>
  </si>
  <si>
    <t>масса порции</t>
  </si>
  <si>
    <t xml:space="preserve">цена </t>
  </si>
  <si>
    <t xml:space="preserve">Б     </t>
  </si>
  <si>
    <t xml:space="preserve">Ж </t>
  </si>
  <si>
    <t xml:space="preserve">У </t>
  </si>
  <si>
    <t>ккал</t>
  </si>
  <si>
    <r>
      <rPr>
        <sz val="10"/>
        <color indexed="8"/>
        <rFont val="Times New Roman"/>
        <family val="1"/>
        <charset val="204"/>
      </rPr>
      <t>В</t>
    </r>
    <r>
      <rPr>
        <sz val="8"/>
        <color indexed="8"/>
        <rFont val="Times New Roman"/>
        <family val="1"/>
        <charset val="204"/>
      </rPr>
      <t>1,мг</t>
    </r>
  </si>
  <si>
    <t>С,мг</t>
  </si>
  <si>
    <t>А,мг</t>
  </si>
  <si>
    <t>Е, мг</t>
  </si>
  <si>
    <t>Са, мг</t>
  </si>
  <si>
    <t>Р, мг</t>
  </si>
  <si>
    <t>Mg, мг</t>
  </si>
  <si>
    <t>Fe, мг</t>
  </si>
  <si>
    <t>2 день</t>
  </si>
  <si>
    <t>ЗАВТРАК</t>
  </si>
  <si>
    <t>181 Сб. рец. для общ-ых учр. 2011</t>
  </si>
  <si>
    <t>Каша жидкая молочная манная</t>
  </si>
  <si>
    <t>200/10</t>
  </si>
  <si>
    <t>крупа манная 31</t>
  </si>
  <si>
    <t>молоко 100</t>
  </si>
  <si>
    <t>вода 75</t>
  </si>
  <si>
    <t>сахар 6</t>
  </si>
  <si>
    <t>масса каши 200</t>
  </si>
  <si>
    <t>масло сливочное 10</t>
  </si>
  <si>
    <t>14 Сб. рец.. 2011</t>
  </si>
  <si>
    <t>Масло сливочное (порциями)</t>
  </si>
  <si>
    <t>ПР</t>
  </si>
  <si>
    <t>Хлеб пшеничный/ржано-пшен.</t>
  </si>
  <si>
    <t>50/32</t>
  </si>
  <si>
    <t>378 Сб. рец.. 2011</t>
  </si>
  <si>
    <t>Чай с молоком</t>
  </si>
  <si>
    <t>150/50/15</t>
  </si>
  <si>
    <t>чай высшего или 1 сорта 1,5</t>
  </si>
  <si>
    <t>молоко 50</t>
  </si>
  <si>
    <t>сахар 15</t>
  </si>
  <si>
    <t>Вафли</t>
  </si>
  <si>
    <t>Итого за завтрак</t>
  </si>
  <si>
    <t>ОБЕД</t>
  </si>
  <si>
    <t>45 Сб. рец. для общ-ых учр. 2011</t>
  </si>
  <si>
    <t>Салат из капусты б/к с морковью</t>
  </si>
  <si>
    <t>капуста б/к 78,9</t>
  </si>
  <si>
    <t>масса пргогретой капусты 71</t>
  </si>
  <si>
    <t>морковь 10</t>
  </si>
  <si>
    <t>кислота лимонная 0,2</t>
  </si>
  <si>
    <t>сахар 4</t>
  </si>
  <si>
    <t>масло растительное 4</t>
  </si>
  <si>
    <t>87 Сб. рец. для общ-ых учр. 2011</t>
  </si>
  <si>
    <t>Щи из свежей капусты</t>
  </si>
  <si>
    <t>картофель 30</t>
  </si>
  <si>
    <t>капуста 50</t>
  </si>
  <si>
    <t>лук репчатый 10</t>
  </si>
  <si>
    <t>томатная паста 2</t>
  </si>
  <si>
    <t>масло растительное 5</t>
  </si>
  <si>
    <t>бульон 200</t>
  </si>
  <si>
    <t>241 Сб. рец.. 2011</t>
  </si>
  <si>
    <t>Мясо отварное на порцию супа</t>
  </si>
  <si>
    <t>свинина 16</t>
  </si>
  <si>
    <t>масса отварного мяса 10</t>
  </si>
  <si>
    <t>294 Сб. рец. для общ-ых учр. 2011</t>
  </si>
  <si>
    <t>Котлеты рубленые из курицы</t>
  </si>
  <si>
    <t>70/30</t>
  </si>
  <si>
    <t>курица 37</t>
  </si>
  <si>
    <t>хлеб пшеничный 9</t>
  </si>
  <si>
    <t>молоко 13</t>
  </si>
  <si>
    <t>масло сливочное 2</t>
  </si>
  <si>
    <t>соус молочный для фарширования 25</t>
  </si>
  <si>
    <t>масло сливочное 5</t>
  </si>
  <si>
    <t>сыр Голландский 3</t>
  </si>
  <si>
    <t>масса готовых изделий 70</t>
  </si>
  <si>
    <t>соус сметанный 30</t>
  </si>
  <si>
    <t>сметана 7,5</t>
  </si>
  <si>
    <t>мука 3,5</t>
  </si>
  <si>
    <t>309 Сб. рец.. 2011</t>
  </si>
  <si>
    <t>Макаронные изделия отварные</t>
  </si>
  <si>
    <t>макаронные изделия 63</t>
  </si>
  <si>
    <t>648 Сб. рец.. 2004</t>
  </si>
  <si>
    <t>Кисель из плодово-ягодный</t>
  </si>
  <si>
    <t>кисель из концентрата 24</t>
  </si>
  <si>
    <t>сахар 10</t>
  </si>
  <si>
    <t>лимонная кислота 0,2</t>
  </si>
  <si>
    <t>70/40</t>
  </si>
  <si>
    <t>338 Сб. рец.. 2011</t>
  </si>
  <si>
    <t xml:space="preserve">Сок фруктовый </t>
  </si>
  <si>
    <t>Итого за обед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</si>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</sst>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0.0"/>
    <numFmt numFmtId="166" formatCode="#,##0.00&quot;р.&quot;;\-#,##0.00&quot;р.&quot;"/>
  </numFmts>
  <fonts count="22" x14ac:knownFonts="1">
    <font>
      <sz val="11"/>
      <color theme="1"/>
      <name val="Calibri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indexed="8"/>
      <name val="Times New Roman"/>
      <family val="1"/>
      <charset val="204"/>
    </font>
    <font>
      <sz val="10"/>
      <name val="Arial Cyr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 Cyr"/>
      <charset val="204"/>
    </font>
    <font>
      <sz val="10"/>
      <color indexed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3" fillId="0" borderId="0"/>
    <xf numFmtId="0" fontId="20" fillId="0" borderId="0"/>
  </cellStyleXfs>
  <cellXfs count="238">
    <xf numFmtId="0" fontId="0" fillId="0" borderId="0" xfId="0"/>
    <xf numFmtId="0" fontId="2" fillId="2" borderId="1" xfId="1" applyFont="1" applyFill="1" applyBorder="1" applyAlignment="1">
      <alignment horizontal="center" vertical="center" wrapText="1" shrinkToFit="1"/>
    </xf>
    <xf numFmtId="0" fontId="2" fillId="2" borderId="1" xfId="1" applyFont="1" applyFill="1" applyBorder="1" applyAlignment="1">
      <alignment horizontal="center" vertical="center" wrapText="1" shrinkToFit="1"/>
    </xf>
    <xf numFmtId="0" fontId="2" fillId="2" borderId="2" xfId="1" applyFont="1" applyFill="1" applyBorder="1" applyAlignment="1">
      <alignment horizontal="center" vertical="center" wrapText="1" shrinkToFit="1"/>
    </xf>
    <xf numFmtId="0" fontId="2" fillId="2" borderId="3" xfId="1" applyFont="1" applyFill="1" applyBorder="1" applyAlignment="1">
      <alignment horizontal="center" vertical="center" wrapText="1" shrinkToFit="1"/>
    </xf>
    <xf numFmtId="0" fontId="2" fillId="2" borderId="4" xfId="1" applyFont="1" applyFill="1" applyBorder="1" applyAlignment="1">
      <alignment horizontal="center" vertical="center" wrapText="1" shrinkToFit="1"/>
    </xf>
    <xf numFmtId="0" fontId="0" fillId="0" borderId="0" xfId="0" applyBorder="1"/>
    <xf numFmtId="0" fontId="4" fillId="2" borderId="5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 wrapText="1"/>
    </xf>
    <xf numFmtId="164" fontId="7" fillId="2" borderId="5" xfId="2" applyNumberFormat="1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right" vertical="center"/>
    </xf>
    <xf numFmtId="0" fontId="6" fillId="2" borderId="5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/>
    </xf>
    <xf numFmtId="0" fontId="9" fillId="2" borderId="5" xfId="2" applyFont="1" applyFill="1" applyBorder="1" applyAlignment="1">
      <alignment horizontal="center" vertical="center"/>
    </xf>
    <xf numFmtId="0" fontId="10" fillId="2" borderId="5" xfId="2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/>
    </xf>
    <xf numFmtId="0" fontId="12" fillId="2" borderId="1" xfId="2" applyFont="1" applyFill="1" applyBorder="1" applyAlignment="1">
      <alignment horizontal="center" vertical="center"/>
    </xf>
    <xf numFmtId="0" fontId="7" fillId="2" borderId="1" xfId="2" applyNumberFormat="1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 wrapText="1"/>
    </xf>
    <xf numFmtId="0" fontId="11" fillId="2" borderId="7" xfId="2" applyFont="1" applyFill="1" applyBorder="1" applyAlignment="1">
      <alignment horizontal="center"/>
    </xf>
    <xf numFmtId="0" fontId="6" fillId="2" borderId="7" xfId="2" applyFont="1" applyFill="1" applyBorder="1" applyAlignment="1">
      <alignment horizontal="center" vertical="center"/>
    </xf>
    <xf numFmtId="164" fontId="7" fillId="2" borderId="7" xfId="2" applyNumberFormat="1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 wrapText="1"/>
    </xf>
    <xf numFmtId="0" fontId="11" fillId="2" borderId="5" xfId="3" applyFont="1" applyFill="1" applyBorder="1" applyAlignment="1">
      <alignment horizontal="left" vertical="center" wrapText="1"/>
    </xf>
    <xf numFmtId="164" fontId="14" fillId="3" borderId="5" xfId="2" applyNumberFormat="1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 wrapText="1"/>
    </xf>
    <xf numFmtId="0" fontId="6" fillId="2" borderId="5" xfId="3" applyFont="1" applyFill="1" applyBorder="1" applyAlignment="1">
      <alignment horizontal="left" vertical="center"/>
    </xf>
    <xf numFmtId="164" fontId="15" fillId="2" borderId="5" xfId="2" applyNumberFormat="1" applyFont="1" applyFill="1" applyBorder="1" applyAlignment="1">
      <alignment horizontal="center" vertical="center"/>
    </xf>
    <xf numFmtId="0" fontId="12" fillId="2" borderId="5" xfId="3" applyFont="1" applyFill="1" applyBorder="1" applyAlignment="1">
      <alignment horizontal="left" vertical="center"/>
    </xf>
    <xf numFmtId="0" fontId="4" fillId="2" borderId="12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 shrinkToFit="1"/>
    </xf>
    <xf numFmtId="0" fontId="11" fillId="2" borderId="5" xfId="2" applyFont="1" applyFill="1" applyBorder="1" applyAlignment="1">
      <alignment horizontal="left" shrinkToFit="1"/>
    </xf>
    <xf numFmtId="0" fontId="6" fillId="2" borderId="5" xfId="2" applyFont="1" applyFill="1" applyBorder="1" applyAlignment="1">
      <alignment horizontal="center" vertical="center" shrinkToFit="1"/>
    </xf>
    <xf numFmtId="164" fontId="11" fillId="3" borderId="5" xfId="2" applyNumberFormat="1" applyFont="1" applyFill="1" applyBorder="1" applyAlignment="1">
      <alignment horizontal="center" vertical="center" shrinkToFit="1"/>
    </xf>
    <xf numFmtId="0" fontId="6" fillId="2" borderId="5" xfId="2" applyNumberFormat="1" applyFont="1" applyFill="1" applyBorder="1" applyAlignment="1">
      <alignment horizontal="center" vertical="center" shrinkToFit="1"/>
    </xf>
    <xf numFmtId="0" fontId="6" fillId="2" borderId="10" xfId="2" applyNumberFormat="1" applyFont="1" applyFill="1" applyBorder="1" applyAlignment="1">
      <alignment horizontal="center" vertical="center" shrinkToFit="1"/>
    </xf>
    <xf numFmtId="0" fontId="4" fillId="2" borderId="12" xfId="2" applyFont="1" applyFill="1" applyBorder="1" applyAlignment="1">
      <alignment horizontal="center" vertical="center" wrapText="1" shrinkToFit="1"/>
    </xf>
    <xf numFmtId="0" fontId="6" fillId="2" borderId="5" xfId="2" applyFont="1" applyFill="1" applyBorder="1" applyAlignment="1">
      <alignment horizontal="left" shrinkToFit="1"/>
    </xf>
    <xf numFmtId="164" fontId="5" fillId="2" borderId="5" xfId="2" applyNumberFormat="1" applyFont="1" applyFill="1" applyBorder="1" applyAlignment="1">
      <alignment horizontal="center" vertical="center" shrinkToFit="1"/>
    </xf>
    <xf numFmtId="0" fontId="4" fillId="2" borderId="13" xfId="2" applyFont="1" applyFill="1" applyBorder="1" applyAlignment="1">
      <alignment horizontal="center" vertical="center" wrapText="1" shrinkToFit="1"/>
    </xf>
    <xf numFmtId="0" fontId="5" fillId="2" borderId="5" xfId="2" applyFont="1" applyFill="1" applyBorder="1" applyAlignment="1">
      <alignment horizontal="left" shrinkToFit="1"/>
    </xf>
    <xf numFmtId="0" fontId="11" fillId="2" borderId="5" xfId="2" applyFont="1" applyFill="1" applyBorder="1" applyAlignment="1">
      <alignment wrapText="1" shrinkToFit="1"/>
    </xf>
    <xf numFmtId="0" fontId="4" fillId="2" borderId="11" xfId="2" applyFont="1" applyFill="1" applyBorder="1" applyAlignment="1">
      <alignment horizontal="center" vertical="center" wrapText="1" shrinkToFit="1"/>
    </xf>
    <xf numFmtId="0" fontId="6" fillId="2" borderId="5" xfId="2" applyFont="1" applyFill="1" applyBorder="1" applyAlignment="1">
      <alignment horizontal="left" vertical="center" wrapText="1" shrinkToFit="1"/>
    </xf>
    <xf numFmtId="0" fontId="6" fillId="2" borderId="14" xfId="2" applyFont="1" applyFill="1" applyBorder="1" applyAlignment="1">
      <alignment horizontal="center" vertical="center" wrapText="1" shrinkToFit="1"/>
    </xf>
    <xf numFmtId="0" fontId="11" fillId="2" borderId="15" xfId="2" applyFont="1" applyFill="1" applyBorder="1" applyAlignment="1">
      <alignment horizontal="left" vertical="center" wrapText="1" shrinkToFit="1"/>
    </xf>
    <xf numFmtId="0" fontId="5" fillId="2" borderId="15" xfId="2" applyFont="1" applyFill="1" applyBorder="1" applyAlignment="1">
      <alignment horizontal="left" vertical="center" wrapText="1" shrinkToFit="1"/>
    </xf>
    <xf numFmtId="0" fontId="6" fillId="2" borderId="15" xfId="2" applyFont="1" applyFill="1" applyBorder="1" applyAlignment="1">
      <alignment horizontal="center" vertical="center" shrinkToFit="1"/>
    </xf>
    <xf numFmtId="164" fontId="11" fillId="3" borderId="15" xfId="2" applyNumberFormat="1" applyFont="1" applyFill="1" applyBorder="1" applyAlignment="1">
      <alignment horizontal="center" vertical="center" shrinkToFit="1"/>
    </xf>
    <xf numFmtId="0" fontId="6" fillId="2" borderId="15" xfId="2" applyNumberFormat="1" applyFont="1" applyFill="1" applyBorder="1" applyAlignment="1">
      <alignment horizontal="center" vertical="center" shrinkToFit="1"/>
    </xf>
    <xf numFmtId="0" fontId="6" fillId="2" borderId="16" xfId="2" applyNumberFormat="1" applyFont="1" applyFill="1" applyBorder="1" applyAlignment="1">
      <alignment horizontal="center" vertical="center" shrinkToFit="1"/>
    </xf>
    <xf numFmtId="0" fontId="4" fillId="2" borderId="17" xfId="2" applyFont="1" applyFill="1" applyBorder="1" applyAlignment="1">
      <alignment horizontal="center" vertical="center" wrapText="1"/>
    </xf>
    <xf numFmtId="0" fontId="11" fillId="2" borderId="18" xfId="2" applyFont="1" applyFill="1" applyBorder="1" applyAlignment="1">
      <alignment horizontal="center"/>
    </xf>
    <xf numFmtId="0" fontId="12" fillId="2" borderId="18" xfId="2" applyFont="1" applyFill="1" applyBorder="1" applyAlignment="1">
      <alignment horizontal="center" vertical="center"/>
    </xf>
    <xf numFmtId="164" fontId="14" fillId="4" borderId="18" xfId="2" applyNumberFormat="1" applyFont="1" applyFill="1" applyBorder="1" applyAlignment="1">
      <alignment horizontal="center" vertical="center"/>
    </xf>
    <xf numFmtId="165" fontId="11" fillId="2" borderId="18" xfId="2" applyNumberFormat="1" applyFont="1" applyFill="1" applyBorder="1" applyAlignment="1">
      <alignment horizontal="center" vertical="center"/>
    </xf>
    <xf numFmtId="0" fontId="4" fillId="2" borderId="19" xfId="2" applyFont="1" applyFill="1" applyBorder="1" applyAlignment="1">
      <alignment horizontal="center" vertical="center" wrapText="1"/>
    </xf>
    <xf numFmtId="0" fontId="11" fillId="2" borderId="19" xfId="2" applyFont="1" applyFill="1" applyBorder="1" applyAlignment="1">
      <alignment horizontal="center" vertical="center" wrapText="1"/>
    </xf>
    <xf numFmtId="0" fontId="6" fillId="2" borderId="19" xfId="2" applyFont="1" applyFill="1" applyBorder="1" applyAlignment="1">
      <alignment horizontal="center" vertical="center"/>
    </xf>
    <xf numFmtId="164" fontId="14" fillId="2" borderId="19" xfId="2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left" vertical="center" wrapText="1"/>
    </xf>
    <xf numFmtId="0" fontId="4" fillId="2" borderId="20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left" wrapText="1"/>
    </xf>
    <xf numFmtId="164" fontId="14" fillId="2" borderId="5" xfId="2" applyNumberFormat="1" applyFont="1" applyFill="1" applyBorder="1" applyAlignment="1">
      <alignment horizontal="center" vertical="center"/>
    </xf>
    <xf numFmtId="0" fontId="4" fillId="2" borderId="19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 shrinkToFit="1"/>
    </xf>
    <xf numFmtId="0" fontId="4" fillId="2" borderId="20" xfId="2" applyFont="1" applyFill="1" applyBorder="1" applyAlignment="1">
      <alignment horizontal="center" vertical="center" wrapText="1" shrinkToFit="1"/>
    </xf>
    <xf numFmtId="0" fontId="4" fillId="2" borderId="19" xfId="2" applyFont="1" applyFill="1" applyBorder="1" applyAlignment="1">
      <alignment horizontal="center" vertical="center" wrapText="1" shrinkToFit="1"/>
    </xf>
    <xf numFmtId="0" fontId="12" fillId="2" borderId="5" xfId="2" applyFont="1" applyFill="1" applyBorder="1" applyAlignment="1">
      <alignment horizontal="left" shrinkToFit="1"/>
    </xf>
    <xf numFmtId="0" fontId="6" fillId="2" borderId="5" xfId="2" applyNumberFormat="1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left" vertical="center" wrapText="1"/>
    </xf>
    <xf numFmtId="0" fontId="16" fillId="2" borderId="5" xfId="2" applyFont="1" applyFill="1" applyBorder="1"/>
    <xf numFmtId="0" fontId="12" fillId="2" borderId="5" xfId="2" applyFont="1" applyFill="1" applyBorder="1" applyAlignment="1">
      <alignment horizontal="left" vertical="center" wrapText="1"/>
    </xf>
    <xf numFmtId="0" fontId="17" fillId="2" borderId="5" xfId="2" applyFont="1" applyFill="1" applyBorder="1" applyAlignment="1">
      <alignment horizontal="left" wrapText="1" shrinkToFit="1"/>
    </xf>
    <xf numFmtId="0" fontId="18" fillId="2" borderId="1" xfId="2" applyFont="1" applyFill="1" applyBorder="1" applyAlignment="1">
      <alignment horizontal="center" vertical="center" wrapText="1" shrinkToFit="1"/>
    </xf>
    <xf numFmtId="0" fontId="11" fillId="2" borderId="5" xfId="2" applyFont="1" applyFill="1" applyBorder="1" applyAlignment="1">
      <alignment horizontal="left" vertical="top" wrapText="1" shrinkToFit="1"/>
    </xf>
    <xf numFmtId="0" fontId="18" fillId="2" borderId="20" xfId="2" applyFont="1" applyFill="1" applyBorder="1" applyAlignment="1">
      <alignment horizontal="center" vertical="center" wrapText="1" shrinkToFit="1"/>
    </xf>
    <xf numFmtId="0" fontId="6" fillId="2" borderId="5" xfId="2" applyFont="1" applyFill="1" applyBorder="1" applyAlignment="1">
      <alignment horizontal="left" vertical="top" wrapText="1" shrinkToFit="1"/>
    </xf>
    <xf numFmtId="0" fontId="18" fillId="2" borderId="19" xfId="2" applyFont="1" applyFill="1" applyBorder="1" applyAlignment="1">
      <alignment horizontal="center" vertical="center" wrapText="1" shrinkToFit="1"/>
    </xf>
    <xf numFmtId="0" fontId="4" fillId="2" borderId="5" xfId="2" applyFont="1" applyFill="1" applyBorder="1" applyAlignment="1">
      <alignment horizontal="center" vertical="center" wrapText="1" shrinkToFit="1"/>
    </xf>
    <xf numFmtId="0" fontId="11" fillId="2" borderId="5" xfId="3" applyFont="1" applyFill="1" applyBorder="1" applyAlignment="1">
      <alignment horizontal="left" vertical="center" shrinkToFit="1"/>
    </xf>
    <xf numFmtId="0" fontId="5" fillId="2" borderId="5" xfId="3" applyFont="1" applyFill="1" applyBorder="1" applyAlignment="1">
      <alignment horizontal="left" vertical="center" shrinkToFit="1"/>
    </xf>
    <xf numFmtId="0" fontId="8" fillId="2" borderId="1" xfId="2" applyFont="1" applyFill="1" applyBorder="1" applyAlignment="1">
      <alignment horizontal="center" vertical="center" wrapText="1" shrinkToFit="1"/>
    </xf>
    <xf numFmtId="0" fontId="11" fillId="2" borderId="5" xfId="2" applyFont="1" applyFill="1" applyBorder="1" applyAlignment="1">
      <alignment vertical="top" wrapText="1" shrinkToFit="1"/>
    </xf>
    <xf numFmtId="0" fontId="5" fillId="2" borderId="5" xfId="2" applyFont="1" applyFill="1" applyBorder="1" applyAlignment="1">
      <alignment vertical="top" wrapText="1" shrinkToFit="1"/>
    </xf>
    <xf numFmtId="0" fontId="11" fillId="2" borderId="18" xfId="2" applyFont="1" applyFill="1" applyBorder="1" applyAlignment="1">
      <alignment horizontal="center" vertical="center" wrapText="1"/>
    </xf>
    <xf numFmtId="0" fontId="6" fillId="2" borderId="18" xfId="2" applyFont="1" applyFill="1" applyBorder="1" applyAlignment="1">
      <alignment horizontal="center" vertical="center"/>
    </xf>
    <xf numFmtId="0" fontId="8" fillId="2" borderId="19" xfId="2" applyFont="1" applyFill="1" applyBorder="1" applyAlignment="1">
      <alignment horizontal="center" vertical="center" wrapText="1"/>
    </xf>
    <xf numFmtId="0" fontId="11" fillId="2" borderId="19" xfId="2" applyFont="1" applyFill="1" applyBorder="1" applyAlignment="1">
      <alignment horizontal="center"/>
    </xf>
    <xf numFmtId="0" fontId="12" fillId="2" borderId="19" xfId="2" applyFont="1" applyFill="1" applyBorder="1" applyAlignment="1">
      <alignment horizontal="center" vertical="center"/>
    </xf>
    <xf numFmtId="10" fontId="14" fillId="2" borderId="19" xfId="2" applyNumberFormat="1" applyFont="1" applyFill="1" applyBorder="1" applyAlignment="1">
      <alignment horizontal="center" vertical="center"/>
    </xf>
    <xf numFmtId="165" fontId="11" fillId="2" borderId="19" xfId="2" applyNumberFormat="1" applyFont="1" applyFill="1" applyBorder="1" applyAlignment="1">
      <alignment horizontal="center" vertical="center"/>
    </xf>
    <xf numFmtId="165" fontId="11" fillId="2" borderId="21" xfId="2" applyNumberFormat="1" applyFont="1" applyFill="1" applyBorder="1" applyAlignment="1">
      <alignment horizontal="center" vertical="center"/>
    </xf>
    <xf numFmtId="165" fontId="11" fillId="2" borderId="22" xfId="2" applyNumberFormat="1" applyFont="1" applyFill="1" applyBorder="1" applyAlignment="1">
      <alignment horizontal="center" vertical="center"/>
    </xf>
    <xf numFmtId="165" fontId="11" fillId="2" borderId="23" xfId="2" applyNumberFormat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 wrapText="1" shrinkToFit="1"/>
    </xf>
    <xf numFmtId="0" fontId="2" fillId="2" borderId="0" xfId="1" applyFont="1" applyFill="1" applyBorder="1" applyAlignment="1">
      <alignment horizontal="center" vertical="center" wrapText="1" shrinkToFit="1"/>
    </xf>
    <xf numFmtId="0" fontId="6" fillId="2" borderId="0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/>
    </xf>
    <xf numFmtId="164" fontId="7" fillId="2" borderId="0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 vertical="center"/>
    </xf>
    <xf numFmtId="0" fontId="10" fillId="2" borderId="0" xfId="1" applyNumberFormat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7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64" fontId="10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 shrinkToFit="1"/>
    </xf>
    <xf numFmtId="0" fontId="11" fillId="2" borderId="0" xfId="1" applyFont="1" applyFill="1" applyBorder="1" applyAlignment="1">
      <alignment horizontal="left" vertical="center" shrinkToFit="1"/>
    </xf>
    <xf numFmtId="0" fontId="6" fillId="2" borderId="0" xfId="1" applyFont="1" applyFill="1" applyBorder="1" applyAlignment="1">
      <alignment horizontal="center" vertical="center" shrinkToFit="1"/>
    </xf>
    <xf numFmtId="164" fontId="5" fillId="2" borderId="0" xfId="1" applyNumberFormat="1" applyFont="1" applyFill="1" applyBorder="1" applyAlignment="1">
      <alignment horizontal="center" vertical="center" shrinkToFit="1"/>
    </xf>
    <xf numFmtId="0" fontId="6" fillId="2" borderId="0" xfId="1" applyNumberFormat="1" applyFont="1" applyFill="1" applyBorder="1" applyAlignment="1">
      <alignment horizontal="center" vertical="center" shrinkToFit="1"/>
    </xf>
    <xf numFmtId="0" fontId="6" fillId="2" borderId="0" xfId="1" applyFont="1" applyFill="1" applyBorder="1" applyAlignment="1">
      <alignment horizontal="left" vertical="center" shrinkToFit="1"/>
    </xf>
    <xf numFmtId="0" fontId="11" fillId="2" borderId="0" xfId="1" applyFont="1" applyFill="1" applyBorder="1" applyAlignment="1">
      <alignment horizontal="left" vertical="center" wrapText="1" shrinkToFit="1"/>
    </xf>
    <xf numFmtId="166" fontId="5" fillId="2" borderId="0" xfId="1" applyNumberFormat="1" applyFont="1" applyFill="1" applyBorder="1" applyAlignment="1">
      <alignment horizontal="center" vertical="center" shrinkToFit="1"/>
    </xf>
    <xf numFmtId="0" fontId="12" fillId="2" borderId="0" xfId="1" applyFont="1" applyFill="1" applyBorder="1" applyAlignment="1">
      <alignment horizontal="left" vertical="center" shrinkToFit="1"/>
    </xf>
    <xf numFmtId="0" fontId="11" fillId="2" borderId="0" xfId="1" applyFont="1" applyFill="1" applyBorder="1" applyAlignment="1">
      <alignment vertical="center" wrapText="1" shrinkToFit="1"/>
    </xf>
    <xf numFmtId="0" fontId="6" fillId="2" borderId="0" xfId="1" applyFont="1" applyFill="1" applyBorder="1" applyAlignment="1">
      <alignment vertical="center" wrapText="1" shrinkToFit="1"/>
    </xf>
    <xf numFmtId="0" fontId="18" fillId="2" borderId="0" xfId="2" applyFont="1" applyFill="1" applyBorder="1" applyAlignment="1">
      <alignment horizontal="center" vertical="center" wrapText="1" shrinkToFit="1"/>
    </xf>
    <xf numFmtId="0" fontId="11" fillId="2" borderId="0" xfId="2" applyFont="1" applyFill="1" applyBorder="1" applyAlignment="1">
      <alignment horizontal="left" vertical="top" wrapText="1" shrinkToFit="1"/>
    </xf>
    <xf numFmtId="0" fontId="6" fillId="2" borderId="0" xfId="2" applyFont="1" applyFill="1" applyBorder="1" applyAlignment="1">
      <alignment horizontal="center" vertical="center" shrinkToFit="1"/>
    </xf>
    <xf numFmtId="164" fontId="5" fillId="2" borderId="0" xfId="2" applyNumberFormat="1" applyFont="1" applyFill="1" applyBorder="1" applyAlignment="1">
      <alignment horizontal="center" vertical="center" shrinkToFit="1"/>
    </xf>
    <xf numFmtId="0" fontId="6" fillId="2" borderId="0" xfId="2" applyNumberFormat="1" applyFont="1" applyFill="1" applyBorder="1" applyAlignment="1">
      <alignment horizontal="center" vertical="center" shrinkToFit="1"/>
    </xf>
    <xf numFmtId="0" fontId="8" fillId="2" borderId="0" xfId="1" applyFont="1" applyFill="1" applyBorder="1" applyAlignment="1">
      <alignment horizontal="center" vertical="center" wrapText="1" shrinkToFit="1"/>
    </xf>
    <xf numFmtId="0" fontId="11" fillId="2" borderId="0" xfId="1" applyFont="1" applyFill="1" applyBorder="1" applyAlignment="1">
      <alignment vertical="top" wrapText="1" shrinkToFit="1"/>
    </xf>
    <xf numFmtId="164" fontId="14" fillId="2" borderId="0" xfId="1" applyNumberFormat="1" applyFont="1" applyFill="1" applyBorder="1" applyAlignment="1">
      <alignment horizontal="center" vertical="center"/>
    </xf>
    <xf numFmtId="165" fontId="11" fillId="2" borderId="0" xfId="1" applyNumberFormat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left" vertical="center" wrapText="1" shrinkToFit="1"/>
    </xf>
    <xf numFmtId="0" fontId="18" fillId="2" borderId="0" xfId="1" applyFont="1" applyFill="1" applyBorder="1" applyAlignment="1">
      <alignment horizontal="center" vertical="center" wrapText="1" shrinkToFit="1"/>
    </xf>
    <xf numFmtId="0" fontId="17" fillId="0" borderId="0" xfId="1" applyFont="1" applyBorder="1" applyAlignment="1">
      <alignment horizontal="left" vertical="center" wrapText="1" shrinkToFit="1"/>
    </xf>
    <xf numFmtId="0" fontId="19" fillId="0" borderId="0" xfId="1" applyFont="1" applyBorder="1" applyAlignment="1">
      <alignment horizontal="left" vertical="center" wrapText="1" shrinkToFit="1"/>
    </xf>
    <xf numFmtId="0" fontId="19" fillId="0" borderId="0" xfId="1" applyFont="1" applyBorder="1" applyAlignment="1">
      <alignment horizontal="left" vertical="top" wrapText="1" shrinkToFit="1"/>
    </xf>
    <xf numFmtId="0" fontId="4" fillId="2" borderId="0" xfId="1" applyFont="1" applyFill="1" applyBorder="1" applyAlignment="1">
      <alignment horizontal="center" vertical="center" shrinkToFit="1"/>
    </xf>
    <xf numFmtId="0" fontId="4" fillId="2" borderId="0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left" vertical="center" wrapText="1"/>
    </xf>
    <xf numFmtId="166" fontId="15" fillId="2" borderId="0" xfId="1" applyNumberFormat="1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left" vertical="center"/>
    </xf>
    <xf numFmtId="0" fontId="6" fillId="2" borderId="0" xfId="4" applyNumberFormat="1" applyFont="1" applyFill="1" applyBorder="1" applyAlignment="1" applyProtection="1">
      <alignment horizontal="center" vertical="center"/>
      <protection locked="0"/>
    </xf>
    <xf numFmtId="166" fontId="15" fillId="2" borderId="0" xfId="4" applyNumberFormat="1" applyFont="1" applyFill="1" applyBorder="1" applyAlignment="1" applyProtection="1">
      <alignment horizontal="center" vertical="center"/>
      <protection locked="0"/>
    </xf>
    <xf numFmtId="0" fontId="12" fillId="2" borderId="0" xfId="3" applyFont="1" applyFill="1" applyBorder="1" applyAlignment="1">
      <alignment horizontal="left" vertical="center"/>
    </xf>
    <xf numFmtId="0" fontId="11" fillId="2" borderId="0" xfId="3" applyFont="1" applyFill="1" applyBorder="1" applyAlignment="1">
      <alignment horizontal="left" vertical="center" shrinkToFit="1"/>
    </xf>
    <xf numFmtId="0" fontId="6" fillId="2" borderId="0" xfId="4" applyNumberFormat="1" applyFont="1" applyFill="1" applyBorder="1" applyAlignment="1" applyProtection="1">
      <alignment horizontal="center" vertical="center" shrinkToFit="1"/>
      <protection locked="0"/>
    </xf>
    <xf numFmtId="0" fontId="6" fillId="2" borderId="0" xfId="3" applyFont="1" applyFill="1" applyBorder="1" applyAlignment="1">
      <alignment horizontal="left" vertical="center" shrinkToFit="1"/>
    </xf>
    <xf numFmtId="0" fontId="4" fillId="2" borderId="0" xfId="1" applyFont="1" applyFill="1" applyBorder="1" applyAlignment="1">
      <alignment horizontal="center" vertical="center" wrapText="1" shrinkToFit="1"/>
    </xf>
    <xf numFmtId="164" fontId="14" fillId="2" borderId="0" xfId="4" applyNumberFormat="1" applyFont="1" applyFill="1" applyBorder="1" applyAlignment="1" applyProtection="1">
      <alignment horizontal="center" vertical="center"/>
      <protection locked="0"/>
    </xf>
    <xf numFmtId="0" fontId="8" fillId="2" borderId="0" xfId="1" applyFont="1" applyFill="1" applyBorder="1" applyAlignment="1">
      <alignment horizontal="center" vertical="center" wrapText="1"/>
    </xf>
    <xf numFmtId="10" fontId="14" fillId="2" borderId="0" xfId="1" applyNumberFormat="1" applyFont="1" applyFill="1" applyBorder="1" applyAlignment="1">
      <alignment horizontal="center" vertical="center"/>
    </xf>
    <xf numFmtId="165" fontId="11" fillId="2" borderId="0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 vertical="center" wrapText="1" shrinkToFit="1"/>
    </xf>
    <xf numFmtId="0" fontId="11" fillId="2" borderId="0" xfId="2" applyFont="1" applyFill="1" applyBorder="1" applyAlignment="1">
      <alignment horizontal="left" shrinkToFit="1"/>
    </xf>
    <xf numFmtId="0" fontId="6" fillId="2" borderId="0" xfId="2" applyFont="1" applyFill="1" applyBorder="1" applyAlignment="1">
      <alignment horizontal="left" shrinkToFit="1"/>
    </xf>
    <xf numFmtId="0" fontId="4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164" fontId="1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 shrinkToFit="1"/>
    </xf>
    <xf numFmtId="0" fontId="11" fillId="2" borderId="0" xfId="0" applyFont="1" applyFill="1" applyBorder="1" applyAlignment="1">
      <alignment horizontal="left" shrinkToFit="1"/>
    </xf>
    <xf numFmtId="0" fontId="6" fillId="2" borderId="0" xfId="0" applyFont="1" applyFill="1" applyBorder="1" applyAlignment="1">
      <alignment horizontal="center" vertical="center" shrinkToFit="1"/>
    </xf>
    <xf numFmtId="164" fontId="5" fillId="2" borderId="0" xfId="0" applyNumberFormat="1" applyFont="1" applyFill="1" applyBorder="1" applyAlignment="1">
      <alignment horizontal="center" vertical="center" shrinkToFit="1"/>
    </xf>
    <xf numFmtId="0" fontId="6" fillId="2" borderId="0" xfId="0" applyNumberFormat="1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left" shrinkToFit="1"/>
    </xf>
    <xf numFmtId="0" fontId="11" fillId="2" borderId="0" xfId="0" applyFont="1" applyFill="1" applyBorder="1" applyAlignment="1">
      <alignment shrinkToFit="1"/>
    </xf>
    <xf numFmtId="0" fontId="6" fillId="2" borderId="0" xfId="0" applyFont="1" applyFill="1" applyBorder="1" applyAlignment="1">
      <alignment shrinkToFit="1"/>
    </xf>
    <xf numFmtId="0" fontId="4" fillId="2" borderId="0" xfId="0" applyFont="1" applyFill="1" applyBorder="1" applyAlignment="1">
      <alignment horizontal="center" vertical="center" wrapText="1" shrinkToFit="1"/>
    </xf>
    <xf numFmtId="0" fontId="8" fillId="2" borderId="0" xfId="0" applyFont="1" applyFill="1" applyBorder="1" applyAlignment="1">
      <alignment horizontal="center" vertical="center" wrapText="1" shrinkToFit="1"/>
    </xf>
    <xf numFmtId="0" fontId="11" fillId="2" borderId="0" xfId="0" applyFont="1" applyFill="1" applyBorder="1" applyAlignment="1">
      <alignment vertical="top" wrapText="1" shrinkToFit="1"/>
    </xf>
    <xf numFmtId="0" fontId="6" fillId="2" borderId="0" xfId="0" applyFont="1" applyFill="1" applyBorder="1" applyAlignment="1">
      <alignment wrapText="1" shrinkToFit="1"/>
    </xf>
    <xf numFmtId="0" fontId="4" fillId="2" borderId="0" xfId="0" applyNumberFormat="1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/>
    </xf>
    <xf numFmtId="164" fontId="14" fillId="2" borderId="0" xfId="0" applyNumberFormat="1" applyFont="1" applyFill="1" applyBorder="1" applyAlignment="1">
      <alignment horizontal="center" vertical="center"/>
    </xf>
    <xf numFmtId="165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 shrinkToFit="1"/>
    </xf>
    <xf numFmtId="0" fontId="11" fillId="2" borderId="0" xfId="0" applyFont="1" applyFill="1" applyBorder="1" applyAlignment="1">
      <alignment horizontal="left" vertical="center" wrapText="1" shrinkToFit="1"/>
    </xf>
    <xf numFmtId="0" fontId="6" fillId="2" borderId="0" xfId="0" applyFont="1" applyFill="1" applyBorder="1" applyAlignment="1">
      <alignment horizontal="left" vertical="center" wrapText="1" shrinkToFit="1"/>
    </xf>
    <xf numFmtId="0" fontId="11" fillId="2" borderId="0" xfId="3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wrapText="1"/>
    </xf>
    <xf numFmtId="0" fontId="17" fillId="2" borderId="0" xfId="0" applyFont="1" applyFill="1" applyBorder="1" applyAlignment="1">
      <alignment horizontal="left" wrapText="1" shrinkToFit="1"/>
    </xf>
    <xf numFmtId="164" fontId="4" fillId="2" borderId="0" xfId="0" applyNumberFormat="1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10" fontId="14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 wrapText="1" shrinkToFit="1"/>
    </xf>
    <xf numFmtId="0" fontId="6" fillId="2" borderId="0" xfId="0" applyFont="1" applyFill="1" applyBorder="1" applyAlignment="1">
      <alignment horizontal="left" wrapText="1" shrinkToFit="1"/>
    </xf>
    <xf numFmtId="0" fontId="12" fillId="2" borderId="0" xfId="0" applyFont="1" applyFill="1" applyBorder="1" applyAlignment="1">
      <alignment horizontal="left" wrapText="1" shrinkToFit="1"/>
    </xf>
    <xf numFmtId="0" fontId="6" fillId="2" borderId="0" xfId="0" applyFont="1" applyFill="1" applyBorder="1" applyAlignment="1">
      <alignment vertical="top" wrapText="1" shrinkToFit="1"/>
    </xf>
    <xf numFmtId="0" fontId="17" fillId="2" borderId="0" xfId="0" applyFont="1" applyFill="1" applyBorder="1" applyAlignment="1">
      <alignment horizontal="left" vertical="top" wrapText="1" shrinkToFit="1"/>
    </xf>
    <xf numFmtId="0" fontId="12" fillId="2" borderId="0" xfId="0" applyFont="1" applyFill="1" applyBorder="1" applyAlignment="1">
      <alignment horizontal="left" shrinkToFi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 shrinkToFit="1"/>
    </xf>
    <xf numFmtId="0" fontId="6" fillId="2" borderId="0" xfId="3" applyFont="1" applyFill="1" applyBorder="1" applyAlignment="1">
      <alignment horizontal="left" shrinkToFit="1"/>
    </xf>
    <xf numFmtId="166" fontId="5" fillId="2" borderId="0" xfId="0" applyNumberFormat="1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/>
    </xf>
    <xf numFmtId="0" fontId="15" fillId="2" borderId="0" xfId="4" applyNumberFormat="1" applyFont="1" applyFill="1" applyBorder="1" applyAlignment="1" applyProtection="1">
      <alignment horizontal="center" vertical="center"/>
      <protection locked="0"/>
    </xf>
    <xf numFmtId="0" fontId="11" fillId="2" borderId="0" xfId="1" applyFont="1" applyFill="1" applyBorder="1" applyAlignment="1">
      <alignment horizontal="left" shrinkToFit="1"/>
    </xf>
    <xf numFmtId="164" fontId="15" fillId="5" borderId="0" xfId="1" applyNumberFormat="1" applyFont="1" applyFill="1" applyBorder="1" applyAlignment="1">
      <alignment horizontal="center" vertical="center"/>
    </xf>
    <xf numFmtId="0" fontId="6" fillId="5" borderId="0" xfId="1" applyFont="1" applyFill="1" applyBorder="1" applyAlignment="1">
      <alignment horizontal="center" vertical="center"/>
    </xf>
    <xf numFmtId="0" fontId="4" fillId="5" borderId="0" xfId="1" applyFont="1" applyFill="1" applyBorder="1" applyAlignment="1">
      <alignment horizontal="center" vertical="center" wrapText="1"/>
    </xf>
    <xf numFmtId="0" fontId="11" fillId="5" borderId="0" xfId="1" applyFont="1" applyFill="1" applyBorder="1" applyAlignment="1">
      <alignment horizontal="left" vertical="center" wrapText="1"/>
    </xf>
    <xf numFmtId="0" fontId="6" fillId="5" borderId="0" xfId="1" applyFont="1" applyFill="1" applyBorder="1" applyAlignment="1">
      <alignment horizontal="left" vertical="center" wrapText="1"/>
    </xf>
    <xf numFmtId="0" fontId="6" fillId="5" borderId="0" xfId="3" applyFont="1" applyFill="1" applyBorder="1" applyAlignment="1">
      <alignment horizontal="left" vertical="center"/>
    </xf>
    <xf numFmtId="0" fontId="6" fillId="5" borderId="0" xfId="4" applyNumberFormat="1" applyFont="1" applyFill="1" applyBorder="1" applyAlignment="1" applyProtection="1">
      <alignment horizontal="center" vertical="center"/>
      <protection locked="0"/>
    </xf>
    <xf numFmtId="0" fontId="11" fillId="2" borderId="0" xfId="1" applyFont="1" applyFill="1" applyBorder="1" applyAlignment="1">
      <alignment vertical="center" wrapText="1"/>
    </xf>
    <xf numFmtId="0" fontId="6" fillId="2" borderId="0" xfId="1" applyFont="1" applyFill="1" applyBorder="1" applyAlignment="1">
      <alignment vertical="center" wrapText="1"/>
    </xf>
    <xf numFmtId="0" fontId="12" fillId="2" borderId="0" xfId="1" applyFont="1" applyFill="1" applyBorder="1" applyAlignment="1">
      <alignment vertical="center" wrapText="1"/>
    </xf>
    <xf numFmtId="0" fontId="11" fillId="2" borderId="0" xfId="1" applyFont="1" applyFill="1" applyBorder="1" applyAlignment="1">
      <alignment horizontal="left"/>
    </xf>
    <xf numFmtId="164" fontId="15" fillId="2" borderId="0" xfId="1" applyNumberFormat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left"/>
    </xf>
    <xf numFmtId="0" fontId="11" fillId="2" borderId="0" xfId="1" applyFont="1" applyFill="1" applyBorder="1" applyAlignment="1">
      <alignment vertical="center" shrinkToFit="1"/>
    </xf>
    <xf numFmtId="0" fontId="6" fillId="2" borderId="0" xfId="1" applyFont="1" applyFill="1" applyBorder="1" applyAlignment="1">
      <alignment vertical="center" shrinkToFit="1"/>
    </xf>
    <xf numFmtId="0" fontId="18" fillId="5" borderId="0" xfId="1" applyFont="1" applyFill="1" applyBorder="1" applyAlignment="1">
      <alignment horizontal="center" vertical="center" wrapText="1"/>
    </xf>
    <xf numFmtId="0" fontId="21" fillId="2" borderId="0" xfId="3" applyFont="1" applyFill="1" applyBorder="1" applyAlignment="1">
      <alignment horizontal="left" vertical="center"/>
    </xf>
    <xf numFmtId="0" fontId="8" fillId="2" borderId="0" xfId="1" applyFont="1" applyFill="1" applyBorder="1" applyAlignment="1">
      <alignment horizontal="center" vertical="center" wrapText="1" shrinkToFit="1"/>
    </xf>
    <xf numFmtId="0" fontId="12" fillId="2" borderId="0" xfId="3" applyFont="1" applyFill="1" applyBorder="1" applyAlignment="1">
      <alignment horizontal="left" shrinkToFit="1"/>
    </xf>
  </cellXfs>
  <cellStyles count="5">
    <cellStyle name="Обычный" xfId="0" builtinId="0"/>
    <cellStyle name="Обычный 2" xfId="2"/>
    <cellStyle name="Обычный 3" xfId="1"/>
    <cellStyle name="Обычный_Гимназия Меню(кал.)" xfId="3"/>
    <cellStyle name="Обычный_Счет-фактура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0"/>
  <sheetViews>
    <sheetView tabSelected="1" zoomScale="95" zoomScaleNormal="95" workbookViewId="0">
      <selection sqref="A1:R63"/>
    </sheetView>
  </sheetViews>
  <sheetFormatPr defaultColWidth="9" defaultRowHeight="15" x14ac:dyDescent="0.25"/>
  <cols>
    <col min="2" max="2" width="42.42578125" customWidth="1"/>
    <col min="3" max="3" width="6.7109375" customWidth="1"/>
    <col min="4" max="4" width="7.5703125" customWidth="1"/>
    <col min="6" max="6" width="10.7109375" customWidth="1"/>
  </cols>
  <sheetData>
    <row r="1" spans="1:19" ht="60" x14ac:dyDescent="0.25">
      <c r="A1" s="1"/>
      <c r="B1" s="1" t="s">
        <v>0</v>
      </c>
      <c r="C1" s="1"/>
      <c r="D1" s="1"/>
      <c r="E1" s="2" t="s">
        <v>1</v>
      </c>
      <c r="F1" s="2"/>
      <c r="G1" s="2"/>
      <c r="H1" s="2"/>
      <c r="I1" s="2"/>
      <c r="J1" s="1" t="s">
        <v>2</v>
      </c>
      <c r="K1" s="2" t="s">
        <v>3</v>
      </c>
      <c r="L1" s="2"/>
      <c r="M1" s="2"/>
      <c r="N1" s="2"/>
      <c r="O1" s="3" t="s">
        <v>4</v>
      </c>
      <c r="P1" s="4"/>
      <c r="Q1" s="4"/>
      <c r="R1" s="5"/>
      <c r="S1" s="6"/>
    </row>
    <row r="2" spans="1:19" ht="25.5" x14ac:dyDescent="0.25">
      <c r="A2" s="7" t="s">
        <v>5</v>
      </c>
      <c r="B2" s="8" t="s">
        <v>6</v>
      </c>
      <c r="C2" s="8" t="s">
        <v>7</v>
      </c>
      <c r="D2" s="8" t="s">
        <v>8</v>
      </c>
      <c r="E2" s="9" t="s">
        <v>9</v>
      </c>
      <c r="F2" s="10" t="s">
        <v>10</v>
      </c>
      <c r="G2" s="11" t="s">
        <v>11</v>
      </c>
      <c r="H2" s="8" t="s">
        <v>12</v>
      </c>
      <c r="I2" s="8" t="s">
        <v>13</v>
      </c>
      <c r="J2" s="12" t="s">
        <v>14</v>
      </c>
      <c r="K2" s="9" t="s">
        <v>15</v>
      </c>
      <c r="L2" s="9" t="s">
        <v>16</v>
      </c>
      <c r="M2" s="9" t="s">
        <v>17</v>
      </c>
      <c r="N2" s="9" t="s">
        <v>18</v>
      </c>
      <c r="O2" s="9" t="s">
        <v>19</v>
      </c>
      <c r="P2" s="9" t="s">
        <v>20</v>
      </c>
      <c r="Q2" s="9" t="s">
        <v>21</v>
      </c>
      <c r="R2" s="9" t="s">
        <v>22</v>
      </c>
      <c r="S2" s="6"/>
    </row>
    <row r="3" spans="1:19" x14ac:dyDescent="0.25">
      <c r="A3" s="7">
        <v>1</v>
      </c>
      <c r="B3" s="13">
        <v>2</v>
      </c>
      <c r="C3" s="13"/>
      <c r="D3" s="13"/>
      <c r="E3" s="14">
        <v>3</v>
      </c>
      <c r="F3" s="15">
        <v>4</v>
      </c>
      <c r="G3" s="14">
        <v>5</v>
      </c>
      <c r="H3" s="14">
        <v>6</v>
      </c>
      <c r="I3" s="14">
        <v>7</v>
      </c>
      <c r="J3" s="14">
        <v>8</v>
      </c>
      <c r="K3" s="14">
        <v>9</v>
      </c>
      <c r="L3" s="14">
        <v>10</v>
      </c>
      <c r="M3" s="14">
        <v>11</v>
      </c>
      <c r="N3" s="14">
        <v>12</v>
      </c>
      <c r="O3" s="14">
        <v>13</v>
      </c>
      <c r="P3" s="14">
        <v>14</v>
      </c>
      <c r="Q3" s="14">
        <v>15</v>
      </c>
      <c r="R3" s="14">
        <v>16</v>
      </c>
      <c r="S3" s="6"/>
    </row>
    <row r="4" spans="1:19" ht="16.5" thickBot="1" x14ac:dyDescent="0.3">
      <c r="A4" s="16"/>
      <c r="B4" s="17" t="s">
        <v>23</v>
      </c>
      <c r="C4" s="17"/>
      <c r="D4" s="17"/>
      <c r="E4" s="18"/>
      <c r="F4" s="19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6"/>
    </row>
    <row r="5" spans="1:19" ht="15.75" x14ac:dyDescent="0.25">
      <c r="A5" s="20"/>
      <c r="B5" s="21" t="s">
        <v>24</v>
      </c>
      <c r="C5" s="21"/>
      <c r="D5" s="21"/>
      <c r="E5" s="22"/>
      <c r="F5" s="23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4"/>
      <c r="S5" s="6"/>
    </row>
    <row r="6" spans="1:19" ht="15.75" x14ac:dyDescent="0.25">
      <c r="A6" s="25" t="s">
        <v>25</v>
      </c>
      <c r="B6" s="26" t="s">
        <v>26</v>
      </c>
      <c r="C6" s="26"/>
      <c r="D6" s="26"/>
      <c r="E6" s="12" t="s">
        <v>27</v>
      </c>
      <c r="F6" s="27">
        <f>SUM(F7:F12)</f>
        <v>19.816769999999998</v>
      </c>
      <c r="G6" s="12">
        <v>6.11</v>
      </c>
      <c r="H6" s="12">
        <v>10.72</v>
      </c>
      <c r="I6" s="12">
        <v>25.38</v>
      </c>
      <c r="J6" s="12">
        <v>178.1</v>
      </c>
      <c r="K6" s="12">
        <v>0.08</v>
      </c>
      <c r="L6" s="12">
        <v>1.17</v>
      </c>
      <c r="M6" s="12">
        <v>0.06</v>
      </c>
      <c r="N6" s="12">
        <v>0.9</v>
      </c>
      <c r="O6" s="12">
        <v>133.77000000000001</v>
      </c>
      <c r="P6" s="12">
        <v>118.2</v>
      </c>
      <c r="Q6" s="12">
        <v>20.3</v>
      </c>
      <c r="R6" s="28">
        <v>0.47</v>
      </c>
      <c r="S6" s="6"/>
    </row>
    <row r="7" spans="1:19" ht="15.75" x14ac:dyDescent="0.25">
      <c r="A7" s="29"/>
      <c r="B7" s="30" t="s">
        <v>28</v>
      </c>
      <c r="C7" s="30">
        <v>31</v>
      </c>
      <c r="D7" s="30">
        <v>7.1669999999999998E-2</v>
      </c>
      <c r="E7" s="12"/>
      <c r="F7" s="31">
        <f>C7*D7</f>
        <v>2.2217699999999998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28"/>
      <c r="S7" s="6"/>
    </row>
    <row r="8" spans="1:19" ht="15.75" x14ac:dyDescent="0.25">
      <c r="A8" s="29"/>
      <c r="B8" s="30" t="s">
        <v>29</v>
      </c>
      <c r="C8" s="30">
        <v>100</v>
      </c>
      <c r="D8" s="30">
        <v>0.1188</v>
      </c>
      <c r="E8" s="12"/>
      <c r="F8" s="31">
        <f>C8*D8</f>
        <v>11.88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28"/>
      <c r="S8" s="6"/>
    </row>
    <row r="9" spans="1:19" ht="15.75" x14ac:dyDescent="0.25">
      <c r="A9" s="29"/>
      <c r="B9" s="30" t="s">
        <v>30</v>
      </c>
      <c r="C9" s="30"/>
      <c r="D9" s="30"/>
      <c r="E9" s="12"/>
      <c r="F9" s="31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28"/>
      <c r="S9" s="6"/>
    </row>
    <row r="10" spans="1:19" ht="15.75" x14ac:dyDescent="0.25">
      <c r="A10" s="29"/>
      <c r="B10" s="30" t="s">
        <v>31</v>
      </c>
      <c r="C10" s="30">
        <v>6</v>
      </c>
      <c r="D10" s="30">
        <v>3.6999999999999998E-2</v>
      </c>
      <c r="E10" s="12"/>
      <c r="F10" s="31">
        <f>C10*D10</f>
        <v>0.22199999999999998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28"/>
      <c r="S10" s="6"/>
    </row>
    <row r="11" spans="1:19" ht="15.75" x14ac:dyDescent="0.25">
      <c r="A11" s="29"/>
      <c r="B11" s="32" t="s">
        <v>32</v>
      </c>
      <c r="C11" s="32"/>
      <c r="D11" s="32"/>
      <c r="E11" s="12"/>
      <c r="F11" s="31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28"/>
      <c r="S11" s="6"/>
    </row>
    <row r="12" spans="1:19" ht="15.75" x14ac:dyDescent="0.25">
      <c r="A12" s="33"/>
      <c r="B12" s="32" t="s">
        <v>33</v>
      </c>
      <c r="C12" s="30">
        <v>10</v>
      </c>
      <c r="D12" s="30">
        <v>0.54930000000000001</v>
      </c>
      <c r="E12" s="12"/>
      <c r="F12" s="31">
        <f>C12*D12</f>
        <v>5.4930000000000003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28"/>
      <c r="S12" s="6"/>
    </row>
    <row r="13" spans="1:19" ht="15.75" x14ac:dyDescent="0.25">
      <c r="A13" s="34" t="s">
        <v>34</v>
      </c>
      <c r="B13" s="35" t="s">
        <v>35</v>
      </c>
      <c r="C13" s="35"/>
      <c r="D13" s="35"/>
      <c r="E13" s="36">
        <v>10</v>
      </c>
      <c r="F13" s="37">
        <f>F14</f>
        <v>5.4930000000000003</v>
      </c>
      <c r="G13" s="38">
        <v>0.1</v>
      </c>
      <c r="H13" s="38">
        <v>7.2</v>
      </c>
      <c r="I13" s="38">
        <v>0.1</v>
      </c>
      <c r="J13" s="38">
        <v>66</v>
      </c>
      <c r="K13" s="38">
        <v>0.1</v>
      </c>
      <c r="L13" s="38">
        <v>0</v>
      </c>
      <c r="M13" s="38">
        <v>0.04</v>
      </c>
      <c r="N13" s="38">
        <v>0.1</v>
      </c>
      <c r="O13" s="38">
        <v>2</v>
      </c>
      <c r="P13" s="38">
        <v>3</v>
      </c>
      <c r="Q13" s="38">
        <v>0</v>
      </c>
      <c r="R13" s="39">
        <v>0</v>
      </c>
      <c r="S13" s="6"/>
    </row>
    <row r="14" spans="1:19" ht="15.75" x14ac:dyDescent="0.25">
      <c r="A14" s="40"/>
      <c r="B14" s="41" t="s">
        <v>33</v>
      </c>
      <c r="C14" s="41">
        <v>10</v>
      </c>
      <c r="D14" s="41">
        <v>0.54930000000000001</v>
      </c>
      <c r="E14" s="36"/>
      <c r="F14" s="42">
        <f>C14*D14</f>
        <v>5.4930000000000003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9"/>
      <c r="S14" s="6"/>
    </row>
    <row r="15" spans="1:19" ht="15.75" x14ac:dyDescent="0.25">
      <c r="A15" s="43" t="s">
        <v>36</v>
      </c>
      <c r="B15" s="35" t="s">
        <v>37</v>
      </c>
      <c r="C15" s="44">
        <v>50</v>
      </c>
      <c r="D15" s="44">
        <v>5.6169999999999998E-2</v>
      </c>
      <c r="E15" s="36" t="s">
        <v>38</v>
      </c>
      <c r="F15" s="37">
        <f>C15*D15</f>
        <v>2.8085</v>
      </c>
      <c r="G15" s="38">
        <v>6.45</v>
      </c>
      <c r="H15" s="38">
        <v>1.1000000000000001</v>
      </c>
      <c r="I15" s="38">
        <v>35</v>
      </c>
      <c r="J15" s="38">
        <v>173</v>
      </c>
      <c r="K15" s="38">
        <v>0.2</v>
      </c>
      <c r="L15" s="38">
        <v>0</v>
      </c>
      <c r="M15" s="38">
        <v>0</v>
      </c>
      <c r="N15" s="38">
        <v>1.4</v>
      </c>
      <c r="O15" s="38">
        <v>26.3</v>
      </c>
      <c r="P15" s="38">
        <v>148.19999999999999</v>
      </c>
      <c r="Q15" s="38">
        <v>44.65</v>
      </c>
      <c r="R15" s="39">
        <v>2.1800000000000002</v>
      </c>
      <c r="S15" s="6"/>
    </row>
    <row r="16" spans="1:19" ht="15.75" x14ac:dyDescent="0.25">
      <c r="A16" s="34" t="s">
        <v>39</v>
      </c>
      <c r="B16" s="45" t="s">
        <v>40</v>
      </c>
      <c r="C16" s="45"/>
      <c r="D16" s="45"/>
      <c r="E16" s="36" t="s">
        <v>41</v>
      </c>
      <c r="F16" s="37">
        <f>SUM(F17:F19)</f>
        <v>8.2949999999999999</v>
      </c>
      <c r="G16" s="38">
        <v>1.52</v>
      </c>
      <c r="H16" s="38">
        <v>1.35</v>
      </c>
      <c r="I16" s="38">
        <v>15.9</v>
      </c>
      <c r="J16" s="38">
        <v>81</v>
      </c>
      <c r="K16" s="38">
        <v>0.04</v>
      </c>
      <c r="L16" s="38">
        <v>1.33</v>
      </c>
      <c r="M16" s="38">
        <v>0.01</v>
      </c>
      <c r="N16" s="38">
        <v>0.04</v>
      </c>
      <c r="O16" s="38">
        <v>126.6</v>
      </c>
      <c r="P16" s="38">
        <v>92.8</v>
      </c>
      <c r="Q16" s="38">
        <v>15.4</v>
      </c>
      <c r="R16" s="39">
        <v>0.41</v>
      </c>
      <c r="S16" s="6"/>
    </row>
    <row r="17" spans="1:19" ht="15.75" x14ac:dyDescent="0.25">
      <c r="A17" s="46"/>
      <c r="B17" s="47" t="s">
        <v>42</v>
      </c>
      <c r="C17" s="47">
        <v>1.5</v>
      </c>
      <c r="D17" s="47">
        <v>1.2</v>
      </c>
      <c r="E17" s="36"/>
      <c r="F17" s="42">
        <f>C17*D17</f>
        <v>1.7999999999999998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9"/>
      <c r="S17" s="6"/>
    </row>
    <row r="18" spans="1:19" ht="15.75" x14ac:dyDescent="0.25">
      <c r="A18" s="46"/>
      <c r="B18" s="47" t="s">
        <v>43</v>
      </c>
      <c r="C18" s="47">
        <v>50</v>
      </c>
      <c r="D18" s="47">
        <v>0.1188</v>
      </c>
      <c r="E18" s="36"/>
      <c r="F18" s="42">
        <f t="shared" ref="F18:F19" si="0">C18*D18</f>
        <v>5.94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9"/>
      <c r="S18" s="6"/>
    </row>
    <row r="19" spans="1:19" ht="15.75" x14ac:dyDescent="0.25">
      <c r="A19" s="40"/>
      <c r="B19" s="47" t="s">
        <v>44</v>
      </c>
      <c r="C19" s="47">
        <v>15</v>
      </c>
      <c r="D19" s="47">
        <v>3.6999999999999998E-2</v>
      </c>
      <c r="E19" s="36"/>
      <c r="F19" s="42">
        <f t="shared" si="0"/>
        <v>0.55499999999999994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  <c r="S19" s="6"/>
    </row>
    <row r="20" spans="1:19" ht="16.5" thickBot="1" x14ac:dyDescent="0.3">
      <c r="A20" s="48" t="s">
        <v>36</v>
      </c>
      <c r="B20" s="49" t="s">
        <v>45</v>
      </c>
      <c r="C20" s="50">
        <v>50</v>
      </c>
      <c r="D20" s="50">
        <v>0.26145000000000002</v>
      </c>
      <c r="E20" s="51">
        <v>50</v>
      </c>
      <c r="F20" s="52">
        <f>C20*D20</f>
        <v>13.072500000000002</v>
      </c>
      <c r="G20" s="53">
        <v>1.4</v>
      </c>
      <c r="H20" s="53">
        <v>1.8</v>
      </c>
      <c r="I20" s="53">
        <v>30</v>
      </c>
      <c r="J20" s="53">
        <v>90</v>
      </c>
      <c r="K20" s="53">
        <v>0.01</v>
      </c>
      <c r="L20" s="53">
        <v>0</v>
      </c>
      <c r="M20" s="53">
        <v>1E-3</v>
      </c>
      <c r="N20" s="53">
        <v>0.7</v>
      </c>
      <c r="O20" s="53">
        <v>8</v>
      </c>
      <c r="P20" s="53">
        <v>5</v>
      </c>
      <c r="Q20" s="53">
        <v>18</v>
      </c>
      <c r="R20" s="54">
        <v>0.7</v>
      </c>
      <c r="S20" s="6"/>
    </row>
    <row r="21" spans="1:19" ht="16.5" thickBot="1" x14ac:dyDescent="0.3">
      <c r="A21" s="55"/>
      <c r="B21" s="56" t="s">
        <v>46</v>
      </c>
      <c r="C21" s="56"/>
      <c r="D21" s="56"/>
      <c r="E21" s="57"/>
      <c r="F21" s="58">
        <f>F6+F13+F15+F16+F20</f>
        <v>49.485770000000002</v>
      </c>
      <c r="G21" s="59">
        <f>SUM(G6:G20)</f>
        <v>15.58</v>
      </c>
      <c r="H21" s="59">
        <f t="shared" ref="H21:R21" si="1">SUM(H6:H20)</f>
        <v>22.170000000000005</v>
      </c>
      <c r="I21" s="59">
        <f t="shared" si="1"/>
        <v>106.38000000000001</v>
      </c>
      <c r="J21" s="59">
        <f t="shared" si="1"/>
        <v>588.1</v>
      </c>
      <c r="K21" s="59">
        <f t="shared" si="1"/>
        <v>0.43</v>
      </c>
      <c r="L21" s="59">
        <f t="shared" si="1"/>
        <v>2.5</v>
      </c>
      <c r="M21" s="59">
        <f t="shared" si="1"/>
        <v>0.111</v>
      </c>
      <c r="N21" s="59">
        <f t="shared" si="1"/>
        <v>3.1399999999999997</v>
      </c>
      <c r="O21" s="59">
        <f t="shared" si="1"/>
        <v>296.67</v>
      </c>
      <c r="P21" s="59">
        <f t="shared" si="1"/>
        <v>367.2</v>
      </c>
      <c r="Q21" s="59">
        <f t="shared" si="1"/>
        <v>98.350000000000009</v>
      </c>
      <c r="R21" s="59">
        <f t="shared" si="1"/>
        <v>3.7600000000000007</v>
      </c>
      <c r="S21" s="6"/>
    </row>
    <row r="22" spans="1:19" ht="15.75" x14ac:dyDescent="0.25">
      <c r="A22" s="60"/>
      <c r="B22" s="61" t="s">
        <v>47</v>
      </c>
      <c r="C22" s="61"/>
      <c r="D22" s="61"/>
      <c r="E22" s="62"/>
      <c r="F22" s="63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"/>
    </row>
    <row r="23" spans="1:19" ht="15.75" x14ac:dyDescent="0.25">
      <c r="A23" s="64" t="s">
        <v>48</v>
      </c>
      <c r="B23" s="65" t="s">
        <v>49</v>
      </c>
      <c r="C23" s="65"/>
      <c r="D23" s="65"/>
      <c r="E23" s="12">
        <v>80</v>
      </c>
      <c r="F23" s="27">
        <f>SUM(F24:F29)</f>
        <v>5.1094400000000002</v>
      </c>
      <c r="G23" s="12">
        <v>1.1000000000000001</v>
      </c>
      <c r="H23" s="12">
        <v>2.6</v>
      </c>
      <c r="I23" s="12">
        <v>5.0199999999999996</v>
      </c>
      <c r="J23" s="12">
        <v>47.68</v>
      </c>
      <c r="K23" s="12">
        <v>0.02</v>
      </c>
      <c r="L23" s="12">
        <v>15.08</v>
      </c>
      <c r="M23" s="12">
        <v>0</v>
      </c>
      <c r="N23" s="12">
        <v>0</v>
      </c>
      <c r="O23" s="12">
        <v>23.07</v>
      </c>
      <c r="P23" s="12">
        <v>22.22</v>
      </c>
      <c r="Q23" s="12">
        <v>22.64</v>
      </c>
      <c r="R23" s="12">
        <v>0.4</v>
      </c>
      <c r="S23" s="6"/>
    </row>
    <row r="24" spans="1:19" ht="15.75" x14ac:dyDescent="0.25">
      <c r="A24" s="66"/>
      <c r="B24" s="67" t="s">
        <v>50</v>
      </c>
      <c r="C24" s="67">
        <f>78.9*1.3</f>
        <v>102.57000000000001</v>
      </c>
      <c r="D24" s="67">
        <v>3.5999999999999997E-2</v>
      </c>
      <c r="E24" s="12"/>
      <c r="F24" s="31">
        <f>C24*D24</f>
        <v>3.69252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6"/>
    </row>
    <row r="25" spans="1:19" ht="15.75" x14ac:dyDescent="0.25">
      <c r="A25" s="66"/>
      <c r="B25" s="67" t="s">
        <v>51</v>
      </c>
      <c r="C25" s="67"/>
      <c r="D25" s="67"/>
      <c r="E25" s="12"/>
      <c r="F25" s="68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6"/>
    </row>
    <row r="26" spans="1:19" ht="15.75" x14ac:dyDescent="0.25">
      <c r="A26" s="66"/>
      <c r="B26" s="67" t="s">
        <v>52</v>
      </c>
      <c r="C26" s="67">
        <f>10*1.3</f>
        <v>13</v>
      </c>
      <c r="D26" s="67">
        <v>6.1199999999999997E-2</v>
      </c>
      <c r="E26" s="12"/>
      <c r="F26" s="31">
        <f>C26*D26</f>
        <v>0.79559999999999997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6"/>
    </row>
    <row r="27" spans="1:19" ht="15.75" x14ac:dyDescent="0.25">
      <c r="A27" s="66"/>
      <c r="B27" s="67" t="s">
        <v>53</v>
      </c>
      <c r="C27" s="67"/>
      <c r="D27" s="67"/>
      <c r="E27" s="12"/>
      <c r="F27" s="31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6"/>
    </row>
    <row r="28" spans="1:19" ht="15.75" x14ac:dyDescent="0.25">
      <c r="A28" s="66"/>
      <c r="B28" s="67" t="s">
        <v>54</v>
      </c>
      <c r="C28" s="67">
        <v>4</v>
      </c>
      <c r="D28" s="67">
        <v>3.6999999999999998E-2</v>
      </c>
      <c r="E28" s="12"/>
      <c r="F28" s="31">
        <f>C28*D28</f>
        <v>0.14799999999999999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6"/>
    </row>
    <row r="29" spans="1:19" ht="15.75" x14ac:dyDescent="0.25">
      <c r="A29" s="69"/>
      <c r="B29" s="67" t="s">
        <v>55</v>
      </c>
      <c r="C29" s="67">
        <v>4</v>
      </c>
      <c r="D29" s="67">
        <v>0.11833</v>
      </c>
      <c r="E29" s="12"/>
      <c r="F29" s="31">
        <f>C29*D29</f>
        <v>0.47332000000000002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6"/>
    </row>
    <row r="30" spans="1:19" ht="15.75" x14ac:dyDescent="0.25">
      <c r="A30" s="70" t="s">
        <v>56</v>
      </c>
      <c r="B30" s="35" t="s">
        <v>57</v>
      </c>
      <c r="C30" s="35"/>
      <c r="D30" s="35"/>
      <c r="E30" s="36">
        <v>250</v>
      </c>
      <c r="F30" s="37">
        <f>SUM(F31:F37)</f>
        <v>6.4571500000000004</v>
      </c>
      <c r="G30" s="38">
        <v>1.8</v>
      </c>
      <c r="H30" s="38">
        <v>5</v>
      </c>
      <c r="I30" s="38">
        <v>7.9</v>
      </c>
      <c r="J30" s="38">
        <v>95</v>
      </c>
      <c r="K30" s="38">
        <v>0.06</v>
      </c>
      <c r="L30" s="38">
        <v>15.8</v>
      </c>
      <c r="M30" s="38">
        <v>0</v>
      </c>
      <c r="N30" s="38">
        <v>0.25</v>
      </c>
      <c r="O30" s="38">
        <v>49.25</v>
      </c>
      <c r="P30" s="38">
        <v>49</v>
      </c>
      <c r="Q30" s="38">
        <v>22.1</v>
      </c>
      <c r="R30" s="38">
        <v>0.8</v>
      </c>
      <c r="S30" s="6"/>
    </row>
    <row r="31" spans="1:19" ht="15.75" x14ac:dyDescent="0.25">
      <c r="A31" s="71"/>
      <c r="B31" s="41" t="s">
        <v>58</v>
      </c>
      <c r="C31" s="41">
        <f>30*1.3</f>
        <v>39</v>
      </c>
      <c r="D31" s="41">
        <v>4.4499999999999998E-2</v>
      </c>
      <c r="E31" s="36"/>
      <c r="F31" s="42">
        <f>C31*D31</f>
        <v>1.7354999999999998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6"/>
    </row>
    <row r="32" spans="1:19" ht="15.75" x14ac:dyDescent="0.25">
      <c r="A32" s="71"/>
      <c r="B32" s="41" t="s">
        <v>59</v>
      </c>
      <c r="C32" s="41">
        <f>50*1.3</f>
        <v>65</v>
      </c>
      <c r="D32" s="41">
        <v>3.5999999999999997E-2</v>
      </c>
      <c r="E32" s="36"/>
      <c r="F32" s="42">
        <f t="shared" ref="F32:F36" si="2">C32*D32</f>
        <v>2.34</v>
      </c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6"/>
    </row>
    <row r="33" spans="1:19" ht="15.75" x14ac:dyDescent="0.25">
      <c r="A33" s="71"/>
      <c r="B33" s="41" t="s">
        <v>52</v>
      </c>
      <c r="C33" s="41">
        <f>10*1.3</f>
        <v>13</v>
      </c>
      <c r="D33" s="41">
        <v>6.1199999999999997E-2</v>
      </c>
      <c r="E33" s="36"/>
      <c r="F33" s="42">
        <f t="shared" si="2"/>
        <v>0.79559999999999997</v>
      </c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6"/>
    </row>
    <row r="34" spans="1:19" ht="15.75" x14ac:dyDescent="0.25">
      <c r="A34" s="71"/>
      <c r="B34" s="41" t="s">
        <v>60</v>
      </c>
      <c r="C34" s="41">
        <f>10*1.2</f>
        <v>12</v>
      </c>
      <c r="D34" s="41">
        <v>4.3200000000000002E-2</v>
      </c>
      <c r="E34" s="36"/>
      <c r="F34" s="42">
        <f>C34*D34</f>
        <v>0.51839999999999997</v>
      </c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6"/>
    </row>
    <row r="35" spans="1:19" ht="15.75" x14ac:dyDescent="0.25">
      <c r="A35" s="71"/>
      <c r="B35" s="41" t="s">
        <v>61</v>
      </c>
      <c r="C35" s="41">
        <v>2</v>
      </c>
      <c r="D35" s="41">
        <v>0.23799999999999999</v>
      </c>
      <c r="E35" s="36"/>
      <c r="F35" s="42">
        <f t="shared" si="2"/>
        <v>0.47599999999999998</v>
      </c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6"/>
    </row>
    <row r="36" spans="1:19" ht="15.75" x14ac:dyDescent="0.25">
      <c r="A36" s="71"/>
      <c r="B36" s="41" t="s">
        <v>62</v>
      </c>
      <c r="C36" s="41">
        <v>5</v>
      </c>
      <c r="D36" s="41">
        <v>0.11833</v>
      </c>
      <c r="E36" s="36"/>
      <c r="F36" s="42">
        <f t="shared" si="2"/>
        <v>0.59165000000000001</v>
      </c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6"/>
    </row>
    <row r="37" spans="1:19" ht="15.75" x14ac:dyDescent="0.25">
      <c r="A37" s="71"/>
      <c r="B37" s="41" t="s">
        <v>63</v>
      </c>
      <c r="C37" s="41"/>
      <c r="D37" s="41"/>
      <c r="E37" s="36"/>
      <c r="F37" s="42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6"/>
    </row>
    <row r="38" spans="1:19" ht="15.75" x14ac:dyDescent="0.25">
      <c r="A38" s="70" t="s">
        <v>64</v>
      </c>
      <c r="B38" s="35" t="s">
        <v>65</v>
      </c>
      <c r="C38" s="35"/>
      <c r="D38" s="35"/>
      <c r="E38" s="36">
        <v>10</v>
      </c>
      <c r="F38" s="37">
        <f>F39</f>
        <v>8.1167999999999996</v>
      </c>
      <c r="G38" s="38">
        <v>2.6</v>
      </c>
      <c r="H38" s="38">
        <v>1.7</v>
      </c>
      <c r="I38" s="38">
        <v>0</v>
      </c>
      <c r="J38" s="38">
        <v>25.4</v>
      </c>
      <c r="K38" s="38">
        <v>5.0000000000000001E-3</v>
      </c>
      <c r="L38" s="38">
        <v>0</v>
      </c>
      <c r="M38" s="38">
        <v>0</v>
      </c>
      <c r="N38" s="38">
        <v>0.04</v>
      </c>
      <c r="O38" s="38">
        <v>3</v>
      </c>
      <c r="P38" s="38">
        <v>3.1</v>
      </c>
      <c r="Q38" s="38">
        <v>18.399999999999999</v>
      </c>
      <c r="R38" s="38">
        <v>0.15</v>
      </c>
      <c r="S38" s="6"/>
    </row>
    <row r="39" spans="1:19" ht="15.75" x14ac:dyDescent="0.25">
      <c r="A39" s="71"/>
      <c r="B39" s="41" t="s">
        <v>66</v>
      </c>
      <c r="C39" s="41">
        <f>16*1.2</f>
        <v>19.2</v>
      </c>
      <c r="D39" s="41">
        <v>0.42275000000000001</v>
      </c>
      <c r="E39" s="36"/>
      <c r="F39" s="42">
        <f>C39*D39</f>
        <v>8.1167999999999996</v>
      </c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6"/>
    </row>
    <row r="40" spans="1:19" ht="15.75" x14ac:dyDescent="0.25">
      <c r="A40" s="72"/>
      <c r="B40" s="73" t="s">
        <v>67</v>
      </c>
      <c r="C40" s="73"/>
      <c r="D40" s="73"/>
      <c r="E40" s="36"/>
      <c r="F40" s="42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6"/>
    </row>
    <row r="41" spans="1:19" ht="15.75" x14ac:dyDescent="0.25">
      <c r="A41" s="64" t="s">
        <v>68</v>
      </c>
      <c r="B41" s="65" t="s">
        <v>69</v>
      </c>
      <c r="C41" s="65"/>
      <c r="D41" s="65"/>
      <c r="E41" s="74" t="s">
        <v>70</v>
      </c>
      <c r="F41" s="27">
        <f>SUM(F42:F52)</f>
        <v>33.762100000000004</v>
      </c>
      <c r="G41" s="12">
        <v>9.5</v>
      </c>
      <c r="H41" s="12">
        <v>10.64</v>
      </c>
      <c r="I41" s="12">
        <v>7.73</v>
      </c>
      <c r="J41" s="12">
        <v>211</v>
      </c>
      <c r="K41" s="12">
        <v>7.0000000000000007E-2</v>
      </c>
      <c r="L41" s="12">
        <v>0.51</v>
      </c>
      <c r="M41" s="12">
        <v>0.08</v>
      </c>
      <c r="N41" s="12">
        <v>1.6</v>
      </c>
      <c r="O41" s="12">
        <v>78.2</v>
      </c>
      <c r="P41" s="12">
        <v>78.52</v>
      </c>
      <c r="Q41" s="12">
        <v>16.16</v>
      </c>
      <c r="R41" s="12">
        <v>28.97</v>
      </c>
      <c r="S41" s="6"/>
    </row>
    <row r="42" spans="1:19" ht="15.75" x14ac:dyDescent="0.25">
      <c r="A42" s="66"/>
      <c r="B42" s="75" t="s">
        <v>71</v>
      </c>
      <c r="C42" s="75">
        <f>37*1.78</f>
        <v>65.86</v>
      </c>
      <c r="D42" s="75">
        <v>0.34</v>
      </c>
      <c r="E42" s="12"/>
      <c r="F42" s="31">
        <f>C42*D42</f>
        <v>22.392400000000002</v>
      </c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6"/>
    </row>
    <row r="43" spans="1:19" ht="15.75" x14ac:dyDescent="0.25">
      <c r="A43" s="66"/>
      <c r="B43" s="75" t="s">
        <v>72</v>
      </c>
      <c r="C43" s="75">
        <v>9</v>
      </c>
      <c r="D43" s="75">
        <v>5.6169999999999998E-2</v>
      </c>
      <c r="E43" s="12"/>
      <c r="F43" s="31">
        <f t="shared" ref="F43:F45" si="3">C43*D43</f>
        <v>0.50553000000000003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6"/>
    </row>
    <row r="44" spans="1:19" ht="15.75" x14ac:dyDescent="0.25">
      <c r="A44" s="66"/>
      <c r="B44" s="75" t="s">
        <v>73</v>
      </c>
      <c r="C44" s="75">
        <v>13</v>
      </c>
      <c r="D44" s="75">
        <v>0.1188</v>
      </c>
      <c r="E44" s="12"/>
      <c r="F44" s="31">
        <f t="shared" si="3"/>
        <v>1.5444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6"/>
    </row>
    <row r="45" spans="1:19" ht="15.75" x14ac:dyDescent="0.25">
      <c r="A45" s="66"/>
      <c r="B45" s="75" t="s">
        <v>74</v>
      </c>
      <c r="C45" s="75">
        <v>2</v>
      </c>
      <c r="D45" s="75">
        <v>0.54930000000000001</v>
      </c>
      <c r="E45" s="12"/>
      <c r="F45" s="31">
        <f t="shared" si="3"/>
        <v>1.0986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6"/>
    </row>
    <row r="46" spans="1:19" ht="15.75" x14ac:dyDescent="0.25">
      <c r="A46" s="66"/>
      <c r="B46" s="75" t="s">
        <v>75</v>
      </c>
      <c r="C46" s="75"/>
      <c r="D46" s="75"/>
      <c r="E46" s="12"/>
      <c r="F46" s="31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6"/>
    </row>
    <row r="47" spans="1:19" ht="15.75" x14ac:dyDescent="0.25">
      <c r="A47" s="66"/>
      <c r="B47" s="75" t="s">
        <v>76</v>
      </c>
      <c r="C47" s="75">
        <v>5</v>
      </c>
      <c r="D47" s="75">
        <v>0.54930000000000001</v>
      </c>
      <c r="E47" s="12"/>
      <c r="F47" s="31">
        <f>C47*D47</f>
        <v>2.7465000000000002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6"/>
    </row>
    <row r="48" spans="1:19" ht="15.75" x14ac:dyDescent="0.25">
      <c r="A48" s="66"/>
      <c r="B48" s="75" t="s">
        <v>77</v>
      </c>
      <c r="C48" s="75">
        <f>3*1.1</f>
        <v>3.3000000000000003</v>
      </c>
      <c r="D48" s="75">
        <v>0.64739999999999998</v>
      </c>
      <c r="E48" s="12"/>
      <c r="F48" s="31">
        <f>C48*D48</f>
        <v>2.1364200000000002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6"/>
    </row>
    <row r="49" spans="1:19" ht="15.75" x14ac:dyDescent="0.25">
      <c r="A49" s="66"/>
      <c r="B49" s="77" t="s">
        <v>78</v>
      </c>
      <c r="C49" s="77"/>
      <c r="D49" s="77"/>
      <c r="E49" s="12"/>
      <c r="F49" s="31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6"/>
    </row>
    <row r="50" spans="1:19" ht="15.75" x14ac:dyDescent="0.25">
      <c r="A50" s="66"/>
      <c r="B50" s="32" t="s">
        <v>79</v>
      </c>
      <c r="C50" s="32"/>
      <c r="D50" s="32"/>
      <c r="E50" s="12"/>
      <c r="F50" s="31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6"/>
    </row>
    <row r="51" spans="1:19" ht="15.75" x14ac:dyDescent="0.25">
      <c r="A51" s="66"/>
      <c r="B51" s="78" t="s">
        <v>80</v>
      </c>
      <c r="C51" s="78">
        <v>7.5</v>
      </c>
      <c r="D51" s="78">
        <v>0.42662</v>
      </c>
      <c r="E51" s="36"/>
      <c r="F51" s="42">
        <f>C51*D51</f>
        <v>3.1996500000000001</v>
      </c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6"/>
    </row>
    <row r="52" spans="1:19" ht="15.75" x14ac:dyDescent="0.25">
      <c r="A52" s="66"/>
      <c r="B52" s="78" t="s">
        <v>81</v>
      </c>
      <c r="C52" s="78">
        <v>3.5</v>
      </c>
      <c r="D52" s="78">
        <v>3.9600000000000003E-2</v>
      </c>
      <c r="E52" s="36"/>
      <c r="F52" s="42">
        <f>C52*D52</f>
        <v>0.1386</v>
      </c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6"/>
    </row>
    <row r="53" spans="1:19" ht="15.75" x14ac:dyDescent="0.25">
      <c r="A53" s="70" t="s">
        <v>82</v>
      </c>
      <c r="B53" s="35" t="s">
        <v>83</v>
      </c>
      <c r="C53" s="35"/>
      <c r="D53" s="35"/>
      <c r="E53" s="36">
        <v>180</v>
      </c>
      <c r="F53" s="37">
        <f>SUM(F54:F55)</f>
        <v>12.7506</v>
      </c>
      <c r="G53" s="12">
        <v>6.3</v>
      </c>
      <c r="H53" s="12">
        <v>7.4</v>
      </c>
      <c r="I53" s="12">
        <v>31</v>
      </c>
      <c r="J53" s="12">
        <v>260.3</v>
      </c>
      <c r="K53" s="12">
        <v>7.0000000000000007E-2</v>
      </c>
      <c r="L53" s="12">
        <v>0</v>
      </c>
      <c r="M53" s="12">
        <v>0</v>
      </c>
      <c r="N53" s="12">
        <v>2.1</v>
      </c>
      <c r="O53" s="12">
        <v>14.4</v>
      </c>
      <c r="P53" s="12">
        <v>41.4</v>
      </c>
      <c r="Q53" s="12">
        <v>9</v>
      </c>
      <c r="R53" s="12">
        <v>0.08</v>
      </c>
      <c r="S53" s="6"/>
    </row>
    <row r="54" spans="1:19" ht="15.75" x14ac:dyDescent="0.25">
      <c r="A54" s="71"/>
      <c r="B54" s="41" t="s">
        <v>84</v>
      </c>
      <c r="C54" s="41">
        <v>63</v>
      </c>
      <c r="D54" s="41">
        <v>0.1152</v>
      </c>
      <c r="E54" s="36"/>
      <c r="F54" s="42">
        <f>C54*D54</f>
        <v>7.2576000000000001</v>
      </c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6"/>
    </row>
    <row r="55" spans="1:19" ht="15.75" x14ac:dyDescent="0.25">
      <c r="A55" s="72"/>
      <c r="B55" s="41" t="s">
        <v>33</v>
      </c>
      <c r="C55" s="41">
        <v>10</v>
      </c>
      <c r="D55" s="41">
        <v>0.54930000000000001</v>
      </c>
      <c r="E55" s="36"/>
      <c r="F55" s="42">
        <f>C55*D55</f>
        <v>5.4930000000000003</v>
      </c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6"/>
    </row>
    <row r="56" spans="1:19" ht="15.75" x14ac:dyDescent="0.25">
      <c r="A56" s="79" t="s">
        <v>85</v>
      </c>
      <c r="B56" s="80" t="s">
        <v>86</v>
      </c>
      <c r="C56" s="80"/>
      <c r="D56" s="80"/>
      <c r="E56" s="36">
        <v>200</v>
      </c>
      <c r="F56" s="37">
        <f>SUM(F57:F59)</f>
        <v>8.17</v>
      </c>
      <c r="G56" s="38">
        <v>0.24</v>
      </c>
      <c r="H56" s="38">
        <v>0.12</v>
      </c>
      <c r="I56" s="38">
        <v>20.46</v>
      </c>
      <c r="J56" s="38">
        <v>88</v>
      </c>
      <c r="K56" s="38">
        <v>0</v>
      </c>
      <c r="L56" s="38">
        <v>8</v>
      </c>
      <c r="M56" s="38">
        <v>0</v>
      </c>
      <c r="N56" s="38">
        <v>0.18</v>
      </c>
      <c r="O56" s="38">
        <v>8.1999999999999993</v>
      </c>
      <c r="P56" s="38">
        <v>6.42</v>
      </c>
      <c r="Q56" s="38">
        <v>0.96</v>
      </c>
      <c r="R56" s="38">
        <v>0.28000000000000003</v>
      </c>
      <c r="S56" s="6"/>
    </row>
    <row r="57" spans="1:19" ht="15.75" x14ac:dyDescent="0.25">
      <c r="A57" s="81"/>
      <c r="B57" s="82" t="s">
        <v>87</v>
      </c>
      <c r="C57" s="82">
        <v>24</v>
      </c>
      <c r="D57" s="82">
        <v>0.32500000000000001</v>
      </c>
      <c r="E57" s="36"/>
      <c r="F57" s="42">
        <f>C57*D57</f>
        <v>7.8000000000000007</v>
      </c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6"/>
    </row>
    <row r="58" spans="1:19" ht="15.75" x14ac:dyDescent="0.25">
      <c r="A58" s="81"/>
      <c r="B58" s="82" t="s">
        <v>88</v>
      </c>
      <c r="C58" s="82">
        <v>10</v>
      </c>
      <c r="D58" s="82">
        <v>3.6999999999999998E-2</v>
      </c>
      <c r="E58" s="36"/>
      <c r="F58" s="42">
        <f>C58*D58</f>
        <v>0.37</v>
      </c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6"/>
    </row>
    <row r="59" spans="1:19" ht="15.75" x14ac:dyDescent="0.25">
      <c r="A59" s="83"/>
      <c r="B59" s="82" t="s">
        <v>89</v>
      </c>
      <c r="C59" s="82"/>
      <c r="D59" s="82"/>
      <c r="E59" s="36"/>
      <c r="F59" s="42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6"/>
    </row>
    <row r="60" spans="1:19" ht="15.75" x14ac:dyDescent="0.25">
      <c r="A60" s="84" t="s">
        <v>36</v>
      </c>
      <c r="B60" s="85" t="s">
        <v>37</v>
      </c>
      <c r="C60" s="86">
        <v>70</v>
      </c>
      <c r="D60" s="86">
        <v>5.6169999999999998E-2</v>
      </c>
      <c r="E60" s="36" t="s">
        <v>90</v>
      </c>
      <c r="F60" s="37">
        <f>C60*D60</f>
        <v>3.9318999999999997</v>
      </c>
      <c r="G60" s="38">
        <v>6.16</v>
      </c>
      <c r="H60" s="38">
        <v>1.4</v>
      </c>
      <c r="I60" s="38">
        <v>44.4</v>
      </c>
      <c r="J60" s="38">
        <v>231.6</v>
      </c>
      <c r="K60" s="38">
        <v>2.3E-2</v>
      </c>
      <c r="L60" s="38">
        <v>0</v>
      </c>
      <c r="M60" s="38">
        <v>0</v>
      </c>
      <c r="N60" s="38">
        <v>1.54</v>
      </c>
      <c r="O60" s="38">
        <v>33.75</v>
      </c>
      <c r="P60" s="38">
        <v>175.25</v>
      </c>
      <c r="Q60" s="38">
        <v>59.1</v>
      </c>
      <c r="R60" s="38">
        <v>3.62</v>
      </c>
      <c r="S60" s="6"/>
    </row>
    <row r="61" spans="1:19" ht="22.5" customHeight="1" thickBot="1" x14ac:dyDescent="0.3">
      <c r="A61" s="87" t="s">
        <v>91</v>
      </c>
      <c r="B61" s="88" t="s">
        <v>92</v>
      </c>
      <c r="C61" s="89">
        <v>133</v>
      </c>
      <c r="D61" s="89">
        <v>7.7189999999999995E-2</v>
      </c>
      <c r="E61" s="36">
        <v>133</v>
      </c>
      <c r="F61" s="37">
        <f>C61*D61</f>
        <v>10.266269999999999</v>
      </c>
      <c r="G61" s="38">
        <v>0.4</v>
      </c>
      <c r="H61" s="38">
        <v>0.4</v>
      </c>
      <c r="I61" s="38">
        <v>9.8000000000000007</v>
      </c>
      <c r="J61" s="38">
        <v>47</v>
      </c>
      <c r="K61" s="38">
        <v>0.03</v>
      </c>
      <c r="L61" s="38">
        <v>10</v>
      </c>
      <c r="M61" s="38">
        <v>0</v>
      </c>
      <c r="N61" s="38">
        <v>0.2</v>
      </c>
      <c r="O61" s="38">
        <v>16</v>
      </c>
      <c r="P61" s="38">
        <v>11</v>
      </c>
      <c r="Q61" s="38">
        <v>9</v>
      </c>
      <c r="R61" s="38">
        <v>2.2000000000000002</v>
      </c>
      <c r="S61" s="6"/>
    </row>
    <row r="62" spans="1:19" ht="16.5" thickBot="1" x14ac:dyDescent="0.3">
      <c r="A62" s="55"/>
      <c r="B62" s="90" t="s">
        <v>93</v>
      </c>
      <c r="C62" s="90"/>
      <c r="D62" s="90"/>
      <c r="E62" s="91"/>
      <c r="F62" s="58">
        <f>F23+F30+F38+F41+F53+F56+F60+F61</f>
        <v>88.564260000000019</v>
      </c>
      <c r="G62" s="59">
        <f t="shared" ref="G62:R62" si="4">SUM(G23:G61)</f>
        <v>28.099999999999998</v>
      </c>
      <c r="H62" s="59">
        <f t="shared" si="4"/>
        <v>29.259999999999994</v>
      </c>
      <c r="I62" s="59">
        <f t="shared" si="4"/>
        <v>126.30999999999999</v>
      </c>
      <c r="J62" s="59">
        <f t="shared" si="4"/>
        <v>1005.9800000000001</v>
      </c>
      <c r="K62" s="59">
        <f t="shared" si="4"/>
        <v>0.27800000000000002</v>
      </c>
      <c r="L62" s="59">
        <f t="shared" si="4"/>
        <v>49.39</v>
      </c>
      <c r="M62" s="59">
        <f t="shared" si="4"/>
        <v>0.08</v>
      </c>
      <c r="N62" s="59">
        <f t="shared" si="4"/>
        <v>5.91</v>
      </c>
      <c r="O62" s="59">
        <f t="shared" si="4"/>
        <v>225.86999999999998</v>
      </c>
      <c r="P62" s="59">
        <f t="shared" si="4"/>
        <v>386.90999999999997</v>
      </c>
      <c r="Q62" s="59">
        <f t="shared" si="4"/>
        <v>157.35999999999999</v>
      </c>
      <c r="R62" s="59">
        <f t="shared" si="4"/>
        <v>36.5</v>
      </c>
      <c r="S62" s="6"/>
    </row>
    <row r="63" spans="1:19" ht="16.5" thickBot="1" x14ac:dyDescent="0.3">
      <c r="A63" s="55"/>
      <c r="B63" s="56" t="s">
        <v>94</v>
      </c>
      <c r="C63" s="56"/>
      <c r="D63" s="56"/>
      <c r="E63" s="57"/>
      <c r="F63" s="58">
        <f t="shared" ref="F63:R63" si="5">F21+F62</f>
        <v>138.05003000000002</v>
      </c>
      <c r="G63" s="59">
        <f t="shared" si="5"/>
        <v>43.68</v>
      </c>
      <c r="H63" s="59">
        <f t="shared" si="5"/>
        <v>51.43</v>
      </c>
      <c r="I63" s="59">
        <f t="shared" si="5"/>
        <v>232.69</v>
      </c>
      <c r="J63" s="59">
        <f t="shared" si="5"/>
        <v>1594.0800000000002</v>
      </c>
      <c r="K63" s="59">
        <f t="shared" si="5"/>
        <v>0.70799999999999996</v>
      </c>
      <c r="L63" s="59">
        <f t="shared" si="5"/>
        <v>51.89</v>
      </c>
      <c r="M63" s="59">
        <f t="shared" si="5"/>
        <v>0.191</v>
      </c>
      <c r="N63" s="59">
        <f t="shared" si="5"/>
        <v>9.0500000000000007</v>
      </c>
      <c r="O63" s="59">
        <f t="shared" si="5"/>
        <v>522.54</v>
      </c>
      <c r="P63" s="59">
        <f t="shared" si="5"/>
        <v>754.1099999999999</v>
      </c>
      <c r="Q63" s="59">
        <f t="shared" si="5"/>
        <v>255.70999999999998</v>
      </c>
      <c r="R63" s="59">
        <f t="shared" si="5"/>
        <v>40.26</v>
      </c>
      <c r="S63" s="6"/>
    </row>
    <row r="64" spans="1:19" ht="15.75" hidden="1" x14ac:dyDescent="0.25">
      <c r="A64" s="92"/>
      <c r="B64" s="93"/>
      <c r="C64" s="93"/>
      <c r="D64" s="93"/>
      <c r="E64" s="94"/>
      <c r="F64" s="63"/>
      <c r="G64" s="95">
        <v>0.119595354065193</v>
      </c>
      <c r="H64" s="95">
        <v>0.30421506182090702</v>
      </c>
      <c r="I64" s="95">
        <v>0.56867740726864002</v>
      </c>
      <c r="J64" s="96"/>
      <c r="K64" s="96"/>
      <c r="L64" s="96"/>
      <c r="M64" s="96"/>
      <c r="N64" s="96"/>
      <c r="O64" s="97"/>
      <c r="P64" s="98"/>
      <c r="Q64" s="98"/>
      <c r="R64" s="99"/>
      <c r="S64" s="6"/>
    </row>
    <row r="65" spans="1:19" x14ac:dyDescent="0.25">
      <c r="A65" s="100"/>
      <c r="B65" s="100"/>
      <c r="C65" s="100"/>
      <c r="D65" s="100"/>
      <c r="E65" s="101"/>
      <c r="F65" s="101"/>
      <c r="G65" s="101"/>
      <c r="H65" s="101"/>
      <c r="I65" s="101"/>
      <c r="J65" s="100"/>
      <c r="K65" s="101"/>
      <c r="L65" s="101"/>
      <c r="M65" s="101"/>
      <c r="N65" s="101"/>
      <c r="O65" s="101"/>
      <c r="P65" s="101"/>
      <c r="Q65" s="101"/>
      <c r="R65" s="101"/>
      <c r="S65" s="6"/>
    </row>
    <row r="66" spans="1:19" ht="21" customHeight="1" x14ac:dyDescent="0.25">
      <c r="A66" s="102"/>
      <c r="B66" s="103"/>
      <c r="C66" s="103"/>
      <c r="D66" s="103"/>
      <c r="E66" s="102"/>
      <c r="F66" s="104"/>
      <c r="G66" s="105"/>
      <c r="H66" s="103"/>
      <c r="I66" s="103"/>
      <c r="J66" s="106"/>
      <c r="K66" s="102"/>
      <c r="L66" s="102"/>
      <c r="M66" s="102"/>
      <c r="N66" s="102"/>
      <c r="O66" s="102"/>
      <c r="P66" s="102"/>
      <c r="Q66" s="102"/>
      <c r="R66" s="102"/>
      <c r="S66" s="6"/>
    </row>
    <row r="67" spans="1:19" ht="15.6" hidden="1" customHeight="1" x14ac:dyDescent="0.25">
      <c r="A67" s="107"/>
      <c r="B67" s="108"/>
      <c r="C67" s="108"/>
      <c r="D67" s="108"/>
      <c r="E67" s="109"/>
      <c r="F67" s="110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6"/>
    </row>
    <row r="68" spans="1:19" ht="15.75" x14ac:dyDescent="0.25">
      <c r="A68" s="102"/>
      <c r="B68" s="111"/>
      <c r="C68" s="111"/>
      <c r="D68" s="111"/>
      <c r="E68" s="112"/>
      <c r="F68" s="113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6"/>
    </row>
    <row r="69" spans="1:19" ht="15.75" x14ac:dyDescent="0.25">
      <c r="A69" s="102"/>
      <c r="B69" s="111"/>
      <c r="C69" s="111"/>
      <c r="D69" s="111"/>
      <c r="E69" s="114"/>
      <c r="F69" s="115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6"/>
    </row>
    <row r="70" spans="1:19" ht="15.75" x14ac:dyDescent="0.25">
      <c r="A70" s="116"/>
      <c r="B70" s="117"/>
      <c r="C70" s="117"/>
      <c r="D70" s="117"/>
      <c r="E70" s="118"/>
      <c r="F70" s="119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6"/>
    </row>
    <row r="71" spans="1:19" ht="15.75" x14ac:dyDescent="0.25">
      <c r="A71" s="116"/>
      <c r="B71" s="121"/>
      <c r="C71" s="121"/>
      <c r="D71" s="121"/>
      <c r="E71" s="118"/>
      <c r="F71" s="119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6"/>
    </row>
    <row r="72" spans="1:19" ht="15.75" x14ac:dyDescent="0.25">
      <c r="A72" s="116"/>
      <c r="B72" s="122"/>
      <c r="C72" s="122"/>
      <c r="D72" s="122"/>
      <c r="E72" s="118"/>
      <c r="F72" s="123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6"/>
    </row>
    <row r="73" spans="1:19" ht="15.75" x14ac:dyDescent="0.25">
      <c r="A73" s="116"/>
      <c r="B73" s="121"/>
      <c r="C73" s="121"/>
      <c r="D73" s="121"/>
      <c r="E73" s="118"/>
      <c r="F73" s="123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6"/>
    </row>
    <row r="74" spans="1:19" ht="15.75" x14ac:dyDescent="0.25">
      <c r="A74" s="116"/>
      <c r="B74" s="121"/>
      <c r="C74" s="121"/>
      <c r="D74" s="121"/>
      <c r="E74" s="118"/>
      <c r="F74" s="123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6"/>
    </row>
    <row r="75" spans="1:19" ht="15.75" x14ac:dyDescent="0.25">
      <c r="A75" s="116"/>
      <c r="B75" s="121"/>
      <c r="C75" s="121"/>
      <c r="D75" s="121"/>
      <c r="E75" s="118"/>
      <c r="F75" s="123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6"/>
    </row>
    <row r="76" spans="1:19" ht="15.75" x14ac:dyDescent="0.25">
      <c r="A76" s="116"/>
      <c r="B76" s="124"/>
      <c r="C76" s="124"/>
      <c r="D76" s="124"/>
      <c r="E76" s="118"/>
      <c r="F76" s="123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6"/>
    </row>
    <row r="77" spans="1:19" ht="15.75" x14ac:dyDescent="0.25">
      <c r="A77" s="116"/>
      <c r="B77" s="121"/>
      <c r="C77" s="121"/>
      <c r="D77" s="121"/>
      <c r="E77" s="118"/>
      <c r="F77" s="123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6"/>
    </row>
    <row r="78" spans="1:19" ht="15.75" x14ac:dyDescent="0.25">
      <c r="A78" s="116"/>
      <c r="B78" s="124"/>
      <c r="C78" s="124"/>
      <c r="D78" s="124"/>
      <c r="E78" s="118"/>
      <c r="F78" s="123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6"/>
    </row>
    <row r="79" spans="1:19" ht="15.75" x14ac:dyDescent="0.25">
      <c r="A79" s="116"/>
      <c r="B79" s="121"/>
      <c r="C79" s="121"/>
      <c r="D79" s="121"/>
      <c r="E79" s="118"/>
      <c r="F79" s="123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6"/>
    </row>
    <row r="80" spans="1:19" ht="15.75" x14ac:dyDescent="0.25">
      <c r="A80" s="116"/>
      <c r="B80" s="125"/>
      <c r="C80" s="125"/>
      <c r="D80" s="125"/>
      <c r="E80" s="118"/>
      <c r="F80" s="119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6"/>
    </row>
    <row r="81" spans="1:19" ht="15.75" x14ac:dyDescent="0.25">
      <c r="A81" s="116"/>
      <c r="B81" s="126"/>
      <c r="C81" s="126"/>
      <c r="D81" s="126"/>
      <c r="E81" s="118"/>
      <c r="F81" s="119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6"/>
    </row>
    <row r="82" spans="1:19" ht="15.75" x14ac:dyDescent="0.25">
      <c r="A82" s="116"/>
      <c r="B82" s="126"/>
      <c r="C82" s="126"/>
      <c r="D82" s="126"/>
      <c r="E82" s="118"/>
      <c r="F82" s="119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6"/>
    </row>
    <row r="83" spans="1:19" ht="15.75" x14ac:dyDescent="0.25">
      <c r="A83" s="127"/>
      <c r="B83" s="128"/>
      <c r="C83" s="128"/>
      <c r="D83" s="128"/>
      <c r="E83" s="129"/>
      <c r="F83" s="130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6"/>
    </row>
    <row r="84" spans="1:19" ht="15.75" x14ac:dyDescent="0.25">
      <c r="A84" s="132"/>
      <c r="B84" s="133"/>
      <c r="C84" s="133"/>
      <c r="D84" s="133"/>
      <c r="E84" s="118"/>
      <c r="F84" s="119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6"/>
    </row>
    <row r="85" spans="1:19" ht="15.75" x14ac:dyDescent="0.25">
      <c r="A85" s="132"/>
      <c r="B85" s="126"/>
      <c r="C85" s="126"/>
      <c r="D85" s="126"/>
      <c r="E85" s="118"/>
      <c r="F85" s="119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6"/>
    </row>
    <row r="86" spans="1:19" ht="15.75" x14ac:dyDescent="0.25">
      <c r="A86" s="102"/>
      <c r="B86" s="111"/>
      <c r="C86" s="111"/>
      <c r="D86" s="111"/>
      <c r="E86" s="106"/>
      <c r="F86" s="134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6"/>
    </row>
    <row r="87" spans="1:19" ht="15.75" x14ac:dyDescent="0.25">
      <c r="A87" s="107"/>
      <c r="B87" s="136"/>
      <c r="C87" s="136"/>
      <c r="D87" s="136"/>
      <c r="E87" s="106"/>
      <c r="F87" s="134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6"/>
    </row>
    <row r="88" spans="1:19" ht="15.6" customHeight="1" x14ac:dyDescent="0.25">
      <c r="A88" s="116"/>
      <c r="B88" s="122"/>
      <c r="C88" s="122"/>
      <c r="D88" s="122"/>
      <c r="E88" s="118"/>
      <c r="F88" s="119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6"/>
    </row>
    <row r="89" spans="1:19" ht="15.75" x14ac:dyDescent="0.25">
      <c r="A89" s="116"/>
      <c r="B89" s="137"/>
      <c r="C89" s="137"/>
      <c r="D89" s="137"/>
      <c r="E89" s="118"/>
      <c r="F89" s="119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6"/>
    </row>
    <row r="90" spans="1:19" ht="15.75" x14ac:dyDescent="0.25">
      <c r="A90" s="116"/>
      <c r="B90" s="137"/>
      <c r="C90" s="137"/>
      <c r="D90" s="137"/>
      <c r="E90" s="118"/>
      <c r="F90" s="119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6"/>
    </row>
    <row r="91" spans="1:19" ht="15.75" x14ac:dyDescent="0.25">
      <c r="A91" s="116"/>
      <c r="B91" s="137"/>
      <c r="C91" s="137"/>
      <c r="D91" s="137"/>
      <c r="E91" s="118"/>
      <c r="F91" s="119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6"/>
    </row>
    <row r="92" spans="1:19" ht="15.75" x14ac:dyDescent="0.25">
      <c r="A92" s="116"/>
      <c r="B92" s="137"/>
      <c r="C92" s="137"/>
      <c r="D92" s="137"/>
      <c r="E92" s="118"/>
      <c r="F92" s="119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6"/>
    </row>
    <row r="93" spans="1:19" ht="15.75" x14ac:dyDescent="0.25">
      <c r="A93" s="116"/>
      <c r="B93" s="137"/>
      <c r="C93" s="137"/>
      <c r="D93" s="137"/>
      <c r="E93" s="118"/>
      <c r="F93" s="119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6"/>
    </row>
    <row r="94" spans="1:19" ht="15.75" x14ac:dyDescent="0.25">
      <c r="A94" s="116"/>
      <c r="B94" s="137"/>
      <c r="C94" s="137"/>
      <c r="D94" s="137"/>
      <c r="E94" s="118"/>
      <c r="F94" s="119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6"/>
    </row>
    <row r="95" spans="1:19" ht="15.75" x14ac:dyDescent="0.25">
      <c r="A95" s="138"/>
      <c r="B95" s="117"/>
      <c r="C95" s="117"/>
      <c r="D95" s="117"/>
      <c r="E95" s="118"/>
      <c r="F95" s="119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6"/>
    </row>
    <row r="96" spans="1:19" ht="15.75" x14ac:dyDescent="0.25">
      <c r="A96" s="138"/>
      <c r="B96" s="139"/>
      <c r="C96" s="139"/>
      <c r="D96" s="139"/>
      <c r="E96" s="118"/>
      <c r="F96" s="119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6"/>
    </row>
    <row r="97" spans="1:19" ht="15.75" x14ac:dyDescent="0.25">
      <c r="A97" s="138"/>
      <c r="B97" s="139"/>
      <c r="C97" s="139"/>
      <c r="D97" s="139"/>
      <c r="E97" s="118"/>
      <c r="F97" s="119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6"/>
    </row>
    <row r="98" spans="1:19" ht="15.75" x14ac:dyDescent="0.25">
      <c r="A98" s="138"/>
      <c r="B98" s="139"/>
      <c r="C98" s="139"/>
      <c r="D98" s="139"/>
      <c r="E98" s="118"/>
      <c r="F98" s="119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6"/>
    </row>
    <row r="99" spans="1:19" ht="15.75" x14ac:dyDescent="0.25">
      <c r="A99" s="138"/>
      <c r="B99" s="139"/>
      <c r="C99" s="139"/>
      <c r="D99" s="139"/>
      <c r="E99" s="118"/>
      <c r="F99" s="119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6"/>
    </row>
    <row r="100" spans="1:19" ht="15.75" x14ac:dyDescent="0.25">
      <c r="A100" s="138"/>
      <c r="B100" s="139"/>
      <c r="C100" s="139"/>
      <c r="D100" s="139"/>
      <c r="E100" s="118"/>
      <c r="F100" s="119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6"/>
    </row>
    <row r="101" spans="1:19" ht="15.75" x14ac:dyDescent="0.25">
      <c r="A101" s="138"/>
      <c r="B101" s="140"/>
      <c r="C101" s="140"/>
      <c r="D101" s="140"/>
      <c r="E101" s="118"/>
      <c r="F101" s="119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6"/>
    </row>
    <row r="102" spans="1:19" ht="15.75" x14ac:dyDescent="0.25">
      <c r="A102" s="138"/>
      <c r="B102" s="139"/>
      <c r="C102" s="139"/>
      <c r="D102" s="139"/>
      <c r="E102" s="118"/>
      <c r="F102" s="119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6"/>
    </row>
    <row r="103" spans="1:19" ht="15.75" x14ac:dyDescent="0.25">
      <c r="A103" s="138"/>
      <c r="B103" s="139"/>
      <c r="C103" s="139"/>
      <c r="D103" s="139"/>
      <c r="E103" s="118"/>
      <c r="F103" s="119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6"/>
    </row>
    <row r="104" spans="1:19" ht="15.75" x14ac:dyDescent="0.25">
      <c r="A104" s="138"/>
      <c r="B104" s="139"/>
      <c r="C104" s="139"/>
      <c r="D104" s="139"/>
      <c r="E104" s="118"/>
      <c r="F104" s="119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6"/>
    </row>
    <row r="105" spans="1:19" ht="15.75" x14ac:dyDescent="0.25">
      <c r="A105" s="138"/>
      <c r="B105" s="139"/>
      <c r="C105" s="139"/>
      <c r="D105" s="139"/>
      <c r="E105" s="118"/>
      <c r="F105" s="119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6"/>
    </row>
    <row r="106" spans="1:19" ht="15.75" x14ac:dyDescent="0.25">
      <c r="A106" s="138"/>
      <c r="B106" s="141"/>
      <c r="C106" s="141"/>
      <c r="D106" s="141"/>
      <c r="E106" s="142"/>
      <c r="F106" s="119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6"/>
    </row>
    <row r="107" spans="1:19" ht="15.75" x14ac:dyDescent="0.25">
      <c r="A107" s="116"/>
      <c r="B107" s="117"/>
      <c r="C107" s="117"/>
      <c r="D107" s="117"/>
      <c r="E107" s="118"/>
      <c r="F107" s="119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6"/>
    </row>
    <row r="108" spans="1:19" ht="15.75" x14ac:dyDescent="0.25">
      <c r="A108" s="116"/>
      <c r="B108" s="121"/>
      <c r="C108" s="121"/>
      <c r="D108" s="121"/>
      <c r="E108" s="118"/>
      <c r="F108" s="119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6"/>
    </row>
    <row r="109" spans="1:19" ht="15.75" x14ac:dyDescent="0.25">
      <c r="A109" s="116"/>
      <c r="B109" s="124"/>
      <c r="C109" s="124"/>
      <c r="D109" s="124"/>
      <c r="E109" s="118"/>
      <c r="F109" s="119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6"/>
    </row>
    <row r="110" spans="1:19" ht="15.75" x14ac:dyDescent="0.25">
      <c r="A110" s="143"/>
      <c r="B110" s="144"/>
      <c r="C110" s="144"/>
      <c r="D110" s="144"/>
      <c r="E110" s="106"/>
      <c r="F110" s="145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6"/>
    </row>
    <row r="111" spans="1:19" ht="15.75" x14ac:dyDescent="0.25">
      <c r="A111" s="143"/>
      <c r="B111" s="146"/>
      <c r="C111" s="146"/>
      <c r="D111" s="146"/>
      <c r="E111" s="147"/>
      <c r="F111" s="148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6"/>
    </row>
    <row r="112" spans="1:19" ht="15.75" x14ac:dyDescent="0.25">
      <c r="A112" s="143"/>
      <c r="B112" s="146"/>
      <c r="C112" s="146"/>
      <c r="D112" s="146"/>
      <c r="E112" s="147"/>
      <c r="F112" s="148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6"/>
    </row>
    <row r="113" spans="1:19" ht="15.75" x14ac:dyDescent="0.25">
      <c r="A113" s="143"/>
      <c r="B113" s="149"/>
      <c r="C113" s="149"/>
      <c r="D113" s="149"/>
      <c r="E113" s="147"/>
      <c r="F113" s="148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6"/>
    </row>
    <row r="114" spans="1:19" ht="15.75" x14ac:dyDescent="0.25">
      <c r="A114" s="143"/>
      <c r="B114" s="146"/>
      <c r="C114" s="146"/>
      <c r="D114" s="146"/>
      <c r="E114" s="147"/>
      <c r="F114" s="148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6"/>
    </row>
    <row r="115" spans="1:19" ht="15.6" customHeight="1" x14ac:dyDescent="0.25">
      <c r="A115" s="116"/>
      <c r="B115" s="150"/>
      <c r="C115" s="150"/>
      <c r="D115" s="150"/>
      <c r="E115" s="151"/>
      <c r="F115" s="123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6"/>
    </row>
    <row r="116" spans="1:19" ht="15.75" x14ac:dyDescent="0.25">
      <c r="A116" s="116"/>
      <c r="B116" s="121"/>
      <c r="C116" s="121"/>
      <c r="D116" s="121"/>
      <c r="E116" s="118"/>
      <c r="F116" s="119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6"/>
    </row>
    <row r="117" spans="1:19" ht="15.75" x14ac:dyDescent="0.25">
      <c r="A117" s="116"/>
      <c r="B117" s="121"/>
      <c r="C117" s="121"/>
      <c r="D117" s="121"/>
      <c r="E117" s="118"/>
      <c r="F117" s="119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6"/>
    </row>
    <row r="118" spans="1:19" ht="15.6" customHeight="1" x14ac:dyDescent="0.25">
      <c r="A118" s="116"/>
      <c r="B118" s="150"/>
      <c r="C118" s="150"/>
      <c r="D118" s="150"/>
      <c r="E118" s="151"/>
      <c r="F118" s="123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6"/>
    </row>
    <row r="119" spans="1:19" ht="15.75" x14ac:dyDescent="0.25">
      <c r="A119" s="116"/>
      <c r="B119" s="152"/>
      <c r="C119" s="152"/>
      <c r="D119" s="152"/>
      <c r="E119" s="151"/>
      <c r="F119" s="123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6"/>
    </row>
    <row r="120" spans="1:19" ht="15.75" x14ac:dyDescent="0.25">
      <c r="A120" s="116"/>
      <c r="B120" s="152"/>
      <c r="C120" s="152"/>
      <c r="D120" s="152"/>
      <c r="E120" s="151"/>
      <c r="F120" s="123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6"/>
    </row>
    <row r="121" spans="1:19" ht="15.75" x14ac:dyDescent="0.25">
      <c r="A121" s="116"/>
      <c r="B121" s="152"/>
      <c r="C121" s="152"/>
      <c r="D121" s="152"/>
      <c r="E121" s="151"/>
      <c r="F121" s="123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6"/>
    </row>
    <row r="122" spans="1:19" ht="15.75" x14ac:dyDescent="0.25">
      <c r="A122" s="107"/>
      <c r="B122" s="144"/>
      <c r="C122" s="144"/>
      <c r="D122" s="144"/>
      <c r="E122" s="106"/>
      <c r="F122" s="145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6"/>
    </row>
    <row r="123" spans="1:19" ht="15.75" x14ac:dyDescent="0.25">
      <c r="A123" s="153"/>
      <c r="B123" s="150"/>
      <c r="C123" s="150"/>
      <c r="D123" s="150"/>
      <c r="E123" s="151"/>
      <c r="F123" s="123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6"/>
    </row>
    <row r="124" spans="1:19" ht="15.75" x14ac:dyDescent="0.25">
      <c r="A124" s="153"/>
      <c r="B124" s="150"/>
      <c r="C124" s="150"/>
      <c r="D124" s="150"/>
      <c r="E124" s="118"/>
      <c r="F124" s="119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6"/>
    </row>
    <row r="125" spans="1:19" ht="15.75" x14ac:dyDescent="0.25">
      <c r="A125" s="107"/>
      <c r="B125" s="136"/>
      <c r="C125" s="136"/>
      <c r="D125" s="136"/>
      <c r="E125" s="147"/>
      <c r="F125" s="154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6"/>
    </row>
    <row r="126" spans="1:19" ht="15.75" x14ac:dyDescent="0.25">
      <c r="A126" s="107"/>
      <c r="B126" s="111"/>
      <c r="C126" s="111"/>
      <c r="D126" s="111"/>
      <c r="E126" s="112"/>
      <c r="F126" s="134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6"/>
    </row>
    <row r="127" spans="1:19" ht="15.75" x14ac:dyDescent="0.25">
      <c r="A127" s="155"/>
      <c r="B127" s="111"/>
      <c r="C127" s="111"/>
      <c r="D127" s="111"/>
      <c r="E127" s="112"/>
      <c r="F127" s="134"/>
      <c r="G127" s="156"/>
      <c r="H127" s="156"/>
      <c r="I127" s="156"/>
      <c r="J127" s="135"/>
      <c r="K127" s="135"/>
      <c r="L127" s="135"/>
      <c r="M127" s="135"/>
      <c r="N127" s="135"/>
      <c r="O127" s="157"/>
      <c r="P127" s="157"/>
      <c r="Q127" s="157"/>
      <c r="R127" s="157"/>
      <c r="S127" s="6"/>
    </row>
    <row r="128" spans="1:19" x14ac:dyDescent="0.25">
      <c r="A128" s="158"/>
      <c r="B128" s="158"/>
      <c r="C128" s="158"/>
      <c r="D128" s="158"/>
      <c r="E128" s="159"/>
      <c r="F128" s="159"/>
      <c r="G128" s="159"/>
      <c r="H128" s="159"/>
      <c r="I128" s="159"/>
      <c r="J128" s="158"/>
      <c r="K128" s="159"/>
      <c r="L128" s="159"/>
      <c r="M128" s="159"/>
      <c r="N128" s="159"/>
      <c r="O128" s="159"/>
      <c r="P128" s="159"/>
      <c r="Q128" s="159"/>
      <c r="R128" s="159"/>
      <c r="S128" s="6"/>
    </row>
    <row r="129" spans="1:19" ht="15.75" x14ac:dyDescent="0.25">
      <c r="A129" s="160"/>
      <c r="B129" s="161"/>
      <c r="C129" s="161"/>
      <c r="D129" s="161"/>
      <c r="E129" s="162"/>
      <c r="F129" s="163"/>
      <c r="G129" s="161"/>
      <c r="H129" s="161"/>
      <c r="I129" s="161"/>
      <c r="J129" s="164"/>
      <c r="K129" s="162"/>
      <c r="L129" s="162"/>
      <c r="M129" s="162"/>
      <c r="N129" s="162"/>
      <c r="O129" s="162"/>
      <c r="P129" s="162"/>
      <c r="Q129" s="162"/>
      <c r="R129" s="162"/>
      <c r="S129" s="6"/>
    </row>
    <row r="130" spans="1:19" ht="15.6" customHeight="1" x14ac:dyDescent="0.25">
      <c r="A130" s="160"/>
      <c r="B130" s="165"/>
      <c r="C130" s="165"/>
      <c r="D130" s="165"/>
      <c r="E130" s="166"/>
      <c r="F130" s="167"/>
      <c r="G130" s="165"/>
      <c r="H130" s="165"/>
      <c r="I130" s="165"/>
      <c r="J130" s="165"/>
      <c r="K130" s="166"/>
      <c r="L130" s="166"/>
      <c r="M130" s="166"/>
      <c r="N130" s="166"/>
      <c r="O130" s="166"/>
      <c r="P130" s="166"/>
      <c r="Q130" s="166"/>
      <c r="R130" s="166"/>
      <c r="S130" s="6"/>
    </row>
    <row r="131" spans="1:19" ht="15.75" x14ac:dyDescent="0.25">
      <c r="A131" s="160"/>
      <c r="B131" s="168"/>
      <c r="C131" s="168"/>
      <c r="D131" s="168"/>
      <c r="E131" s="164"/>
      <c r="F131" s="163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6"/>
    </row>
    <row r="132" spans="1:19" ht="15.6" customHeight="1" x14ac:dyDescent="0.25">
      <c r="A132" s="160"/>
      <c r="B132" s="169"/>
      <c r="C132" s="169"/>
      <c r="D132" s="169"/>
      <c r="E132" s="164"/>
      <c r="F132" s="163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6"/>
    </row>
    <row r="133" spans="1:19" ht="15.75" x14ac:dyDescent="0.25">
      <c r="A133" s="170"/>
      <c r="B133" s="171"/>
      <c r="C133" s="171"/>
      <c r="D133" s="171"/>
      <c r="E133" s="129"/>
      <c r="F133" s="130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6"/>
    </row>
    <row r="134" spans="1:19" ht="15.75" x14ac:dyDescent="0.25">
      <c r="A134" s="170"/>
      <c r="B134" s="172"/>
      <c r="C134" s="172"/>
      <c r="D134" s="172"/>
      <c r="E134" s="129"/>
      <c r="F134" s="130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6"/>
    </row>
    <row r="135" spans="1:19" ht="15.6" customHeight="1" x14ac:dyDescent="0.25">
      <c r="A135" s="173"/>
      <c r="B135" s="174"/>
      <c r="C135" s="174"/>
      <c r="D135" s="174"/>
      <c r="E135" s="164"/>
      <c r="F135" s="175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6"/>
    </row>
    <row r="136" spans="1:19" ht="15.75" x14ac:dyDescent="0.25">
      <c r="A136" s="173"/>
      <c r="B136" s="176"/>
      <c r="C136" s="176"/>
      <c r="D136" s="176"/>
      <c r="E136" s="164"/>
      <c r="F136" s="175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6"/>
    </row>
    <row r="137" spans="1:19" ht="15.75" x14ac:dyDescent="0.25">
      <c r="A137" s="173"/>
      <c r="B137" s="176"/>
      <c r="C137" s="176"/>
      <c r="D137" s="176"/>
      <c r="E137" s="164"/>
      <c r="F137" s="175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6"/>
    </row>
    <row r="138" spans="1:19" ht="15.75" x14ac:dyDescent="0.25">
      <c r="A138" s="173"/>
      <c r="B138" s="176"/>
      <c r="C138" s="176"/>
      <c r="D138" s="176"/>
      <c r="E138" s="164"/>
      <c r="F138" s="175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6"/>
    </row>
    <row r="139" spans="1:19" ht="15.75" x14ac:dyDescent="0.25">
      <c r="A139" s="173"/>
      <c r="B139" s="177"/>
      <c r="C139" s="177"/>
      <c r="D139" s="177"/>
      <c r="E139" s="164"/>
      <c r="F139" s="175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6"/>
    </row>
    <row r="140" spans="1:19" ht="15.75" x14ac:dyDescent="0.25">
      <c r="A140" s="173"/>
      <c r="B140" s="176"/>
      <c r="C140" s="176"/>
      <c r="D140" s="176"/>
      <c r="E140" s="164"/>
      <c r="F140" s="175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6"/>
    </row>
    <row r="141" spans="1:19" ht="15.75" x14ac:dyDescent="0.25">
      <c r="A141" s="178"/>
      <c r="B141" s="179"/>
      <c r="C141" s="179"/>
      <c r="D141" s="179"/>
      <c r="E141" s="180"/>
      <c r="F141" s="181"/>
      <c r="G141" s="182"/>
      <c r="H141" s="182"/>
      <c r="I141" s="182"/>
      <c r="J141" s="182"/>
      <c r="K141" s="182"/>
      <c r="L141" s="182"/>
      <c r="M141" s="182"/>
      <c r="N141" s="182"/>
      <c r="O141" s="182"/>
      <c r="P141" s="182"/>
      <c r="Q141" s="182"/>
      <c r="R141" s="182"/>
      <c r="S141" s="6"/>
    </row>
    <row r="142" spans="1:19" ht="15.75" x14ac:dyDescent="0.25">
      <c r="A142" s="178"/>
      <c r="B142" s="183"/>
      <c r="C142" s="183"/>
      <c r="D142" s="183"/>
      <c r="E142" s="180"/>
      <c r="F142" s="181"/>
      <c r="G142" s="182"/>
      <c r="H142" s="182"/>
      <c r="I142" s="182"/>
      <c r="J142" s="182"/>
      <c r="K142" s="182"/>
      <c r="L142" s="182"/>
      <c r="M142" s="182"/>
      <c r="N142" s="182"/>
      <c r="O142" s="182"/>
      <c r="P142" s="182"/>
      <c r="Q142" s="182"/>
      <c r="R142" s="182"/>
      <c r="S142" s="6"/>
    </row>
    <row r="143" spans="1:19" ht="15.75" x14ac:dyDescent="0.25">
      <c r="A143" s="178"/>
      <c r="B143" s="184"/>
      <c r="C143" s="184"/>
      <c r="D143" s="184"/>
      <c r="E143" s="180"/>
      <c r="F143" s="181"/>
      <c r="G143" s="182"/>
      <c r="H143" s="182"/>
      <c r="I143" s="182"/>
      <c r="J143" s="182"/>
      <c r="K143" s="182"/>
      <c r="L143" s="182"/>
      <c r="M143" s="182"/>
      <c r="N143" s="182"/>
      <c r="O143" s="182"/>
      <c r="P143" s="182"/>
      <c r="Q143" s="182"/>
      <c r="R143" s="182"/>
      <c r="S143" s="6"/>
    </row>
    <row r="144" spans="1:19" ht="15.6" customHeight="1" x14ac:dyDescent="0.25">
      <c r="A144" s="178"/>
      <c r="B144" s="185"/>
      <c r="C144" s="185"/>
      <c r="D144" s="185"/>
      <c r="E144" s="180"/>
      <c r="F144" s="181"/>
      <c r="G144" s="182"/>
      <c r="H144" s="182"/>
      <c r="I144" s="182"/>
      <c r="J144" s="182"/>
      <c r="K144" s="182"/>
      <c r="L144" s="182"/>
      <c r="M144" s="182"/>
      <c r="N144" s="182"/>
      <c r="O144" s="182"/>
      <c r="P144" s="182"/>
      <c r="Q144" s="182"/>
      <c r="R144" s="182"/>
      <c r="S144" s="6"/>
    </row>
    <row r="145" spans="1:19" ht="15.75" x14ac:dyDescent="0.25">
      <c r="A145" s="178"/>
      <c r="B145" s="185"/>
      <c r="C145" s="185"/>
      <c r="D145" s="185"/>
      <c r="E145" s="180"/>
      <c r="F145" s="181"/>
      <c r="G145" s="182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  <c r="R145" s="182"/>
      <c r="S145" s="6"/>
    </row>
    <row r="146" spans="1:19" ht="15.75" x14ac:dyDescent="0.25">
      <c r="A146" s="178"/>
      <c r="B146" s="185"/>
      <c r="C146" s="185"/>
      <c r="D146" s="185"/>
      <c r="E146" s="180"/>
      <c r="F146" s="181"/>
      <c r="G146" s="182"/>
      <c r="H146" s="182"/>
      <c r="I146" s="182"/>
      <c r="J146" s="182"/>
      <c r="K146" s="182"/>
      <c r="L146" s="182"/>
      <c r="M146" s="182"/>
      <c r="N146" s="182"/>
      <c r="O146" s="182"/>
      <c r="P146" s="182"/>
      <c r="Q146" s="182"/>
      <c r="R146" s="182"/>
      <c r="S146" s="6"/>
    </row>
    <row r="147" spans="1:19" ht="15.75" x14ac:dyDescent="0.25">
      <c r="A147" s="186"/>
      <c r="B147" s="179"/>
      <c r="C147" s="179"/>
      <c r="D147" s="179"/>
      <c r="E147" s="180"/>
      <c r="F147" s="181"/>
      <c r="G147" s="182"/>
      <c r="H147" s="182"/>
      <c r="I147" s="182"/>
      <c r="J147" s="182"/>
      <c r="K147" s="182"/>
      <c r="L147" s="182"/>
      <c r="M147" s="182"/>
      <c r="N147" s="182"/>
      <c r="O147" s="182"/>
      <c r="P147" s="182"/>
      <c r="Q147" s="182"/>
      <c r="R147" s="182"/>
      <c r="S147" s="6"/>
    </row>
    <row r="148" spans="1:19" ht="15.75" x14ac:dyDescent="0.25">
      <c r="A148" s="187"/>
      <c r="B148" s="188"/>
      <c r="C148" s="188"/>
      <c r="D148" s="188"/>
      <c r="E148" s="180"/>
      <c r="F148" s="181"/>
      <c r="G148" s="182"/>
      <c r="H148" s="182"/>
      <c r="I148" s="182"/>
      <c r="J148" s="182"/>
      <c r="K148" s="182"/>
      <c r="L148" s="182"/>
      <c r="M148" s="182"/>
      <c r="N148" s="182"/>
      <c r="O148" s="182"/>
      <c r="P148" s="182"/>
      <c r="Q148" s="182"/>
      <c r="R148" s="182"/>
      <c r="S148" s="6"/>
    </row>
    <row r="149" spans="1:19" ht="15.6" customHeight="1" x14ac:dyDescent="0.25">
      <c r="A149" s="187"/>
      <c r="B149" s="189"/>
      <c r="C149" s="189"/>
      <c r="D149" s="189"/>
      <c r="E149" s="180"/>
      <c r="F149" s="181"/>
      <c r="G149" s="190"/>
      <c r="H149" s="190"/>
      <c r="I149" s="190"/>
      <c r="J149" s="190"/>
      <c r="K149" s="190"/>
      <c r="L149" s="190"/>
      <c r="M149" s="190"/>
      <c r="N149" s="190"/>
      <c r="O149" s="190"/>
      <c r="P149" s="190"/>
      <c r="Q149" s="190"/>
      <c r="R149" s="190"/>
      <c r="S149" s="6"/>
    </row>
    <row r="150" spans="1:19" ht="15.75" x14ac:dyDescent="0.25">
      <c r="A150" s="160"/>
      <c r="B150" s="169"/>
      <c r="C150" s="169"/>
      <c r="D150" s="169"/>
      <c r="E150" s="191"/>
      <c r="F150" s="192"/>
      <c r="G150" s="193"/>
      <c r="H150" s="193"/>
      <c r="I150" s="193"/>
      <c r="J150" s="193"/>
      <c r="K150" s="193"/>
      <c r="L150" s="193"/>
      <c r="M150" s="193"/>
      <c r="N150" s="193"/>
      <c r="O150" s="193"/>
      <c r="P150" s="193"/>
      <c r="Q150" s="193"/>
      <c r="R150" s="193"/>
      <c r="S150" s="6"/>
    </row>
    <row r="151" spans="1:19" ht="15.75" x14ac:dyDescent="0.25">
      <c r="A151" s="160"/>
      <c r="B151" s="194"/>
      <c r="C151" s="194"/>
      <c r="D151" s="194"/>
      <c r="E151" s="164"/>
      <c r="F151" s="175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6"/>
    </row>
    <row r="152" spans="1:19" ht="15.75" x14ac:dyDescent="0.25">
      <c r="A152" s="160"/>
      <c r="B152" s="174"/>
      <c r="C152" s="174"/>
      <c r="D152" s="174"/>
      <c r="E152" s="164"/>
      <c r="F152" s="175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6"/>
    </row>
    <row r="153" spans="1:19" ht="15.6" customHeight="1" x14ac:dyDescent="0.25">
      <c r="A153" s="195"/>
      <c r="B153" s="196"/>
      <c r="C153" s="196"/>
      <c r="D153" s="196"/>
      <c r="E153" s="180"/>
      <c r="F153" s="181"/>
      <c r="G153" s="182"/>
      <c r="H153" s="182"/>
      <c r="I153" s="182"/>
      <c r="J153" s="182"/>
      <c r="K153" s="182"/>
      <c r="L153" s="182"/>
      <c r="M153" s="182"/>
      <c r="N153" s="182"/>
      <c r="O153" s="182"/>
      <c r="P153" s="182"/>
      <c r="Q153" s="182"/>
      <c r="R153" s="182"/>
      <c r="S153" s="6"/>
    </row>
    <row r="154" spans="1:19" ht="15.75" x14ac:dyDescent="0.25">
      <c r="A154" s="195"/>
      <c r="B154" s="197"/>
      <c r="C154" s="197"/>
      <c r="D154" s="197"/>
      <c r="E154" s="180"/>
      <c r="F154" s="181"/>
      <c r="G154" s="182"/>
      <c r="H154" s="182"/>
      <c r="I154" s="182"/>
      <c r="J154" s="182"/>
      <c r="K154" s="182"/>
      <c r="L154" s="182"/>
      <c r="M154" s="182"/>
      <c r="N154" s="182"/>
      <c r="O154" s="182"/>
      <c r="P154" s="182"/>
      <c r="Q154" s="182"/>
      <c r="R154" s="182"/>
      <c r="S154" s="6"/>
    </row>
    <row r="155" spans="1:19" ht="15.75" x14ac:dyDescent="0.25">
      <c r="A155" s="195"/>
      <c r="B155" s="197"/>
      <c r="C155" s="197"/>
      <c r="D155" s="197"/>
      <c r="E155" s="180"/>
      <c r="F155" s="181"/>
      <c r="G155" s="182"/>
      <c r="H155" s="182"/>
      <c r="I155" s="182"/>
      <c r="J155" s="182"/>
      <c r="K155" s="182"/>
      <c r="L155" s="182"/>
      <c r="M155" s="182"/>
      <c r="N155" s="182"/>
      <c r="O155" s="182"/>
      <c r="P155" s="182"/>
      <c r="Q155" s="182"/>
      <c r="R155" s="182"/>
      <c r="S155" s="6"/>
    </row>
    <row r="156" spans="1:19" ht="15.75" x14ac:dyDescent="0.25">
      <c r="A156" s="195"/>
      <c r="B156" s="197"/>
      <c r="C156" s="197"/>
      <c r="D156" s="197"/>
      <c r="E156" s="180"/>
      <c r="F156" s="181"/>
      <c r="G156" s="182"/>
      <c r="H156" s="182"/>
      <c r="I156" s="182"/>
      <c r="J156" s="182"/>
      <c r="K156" s="182"/>
      <c r="L156" s="182"/>
      <c r="M156" s="182"/>
      <c r="N156" s="182"/>
      <c r="O156" s="182"/>
      <c r="P156" s="182"/>
      <c r="Q156" s="182"/>
      <c r="R156" s="182"/>
      <c r="S156" s="6"/>
    </row>
    <row r="157" spans="1:19" ht="15.75" x14ac:dyDescent="0.25">
      <c r="A157" s="195"/>
      <c r="B157" s="197"/>
      <c r="C157" s="197"/>
      <c r="D157" s="197"/>
      <c r="E157" s="180"/>
      <c r="F157" s="181"/>
      <c r="G157" s="182"/>
      <c r="H157" s="182"/>
      <c r="I157" s="182"/>
      <c r="J157" s="182"/>
      <c r="K157" s="182"/>
      <c r="L157" s="182"/>
      <c r="M157" s="182"/>
      <c r="N157" s="182"/>
      <c r="O157" s="182"/>
      <c r="P157" s="182"/>
      <c r="Q157" s="182"/>
      <c r="R157" s="182"/>
      <c r="S157" s="6"/>
    </row>
    <row r="158" spans="1:19" ht="15.75" x14ac:dyDescent="0.25">
      <c r="A158" s="173"/>
      <c r="B158" s="198"/>
      <c r="C158" s="198"/>
      <c r="D158" s="198"/>
      <c r="E158" s="164"/>
      <c r="F158" s="175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6"/>
    </row>
    <row r="159" spans="1:19" ht="15.75" x14ac:dyDescent="0.25">
      <c r="A159" s="173"/>
      <c r="B159" s="146"/>
      <c r="C159" s="146"/>
      <c r="D159" s="146"/>
      <c r="E159" s="164"/>
      <c r="F159" s="175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6"/>
    </row>
    <row r="160" spans="1:19" ht="31.15" customHeight="1" x14ac:dyDescent="0.25">
      <c r="A160" s="173"/>
      <c r="B160" s="146"/>
      <c r="C160" s="146"/>
      <c r="D160" s="146"/>
      <c r="E160" s="199"/>
      <c r="F160" s="200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6"/>
    </row>
    <row r="161" spans="1:19" ht="15.75" x14ac:dyDescent="0.25">
      <c r="A161" s="173"/>
      <c r="B161" s="146"/>
      <c r="C161" s="146"/>
      <c r="D161" s="146"/>
      <c r="E161" s="164"/>
      <c r="F161" s="175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6"/>
    </row>
    <row r="162" spans="1:19" ht="15.75" x14ac:dyDescent="0.25">
      <c r="A162" s="173"/>
      <c r="B162" s="146"/>
      <c r="C162" s="146"/>
      <c r="D162" s="146"/>
      <c r="E162" s="164"/>
      <c r="F162" s="175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6"/>
    </row>
    <row r="163" spans="1:19" ht="15.75" x14ac:dyDescent="0.25">
      <c r="A163" s="173"/>
      <c r="B163" s="146"/>
      <c r="C163" s="146"/>
      <c r="D163" s="146"/>
      <c r="E163" s="164"/>
      <c r="F163" s="175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6"/>
    </row>
    <row r="164" spans="1:19" ht="15.75" x14ac:dyDescent="0.25">
      <c r="A164" s="173"/>
      <c r="B164" s="146"/>
      <c r="C164" s="146"/>
      <c r="D164" s="146"/>
      <c r="E164" s="164"/>
      <c r="F164" s="175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6"/>
    </row>
    <row r="165" spans="1:19" ht="15.75" x14ac:dyDescent="0.25">
      <c r="A165" s="173"/>
      <c r="B165" s="149"/>
      <c r="C165" s="149"/>
      <c r="D165" s="149"/>
      <c r="E165" s="164"/>
      <c r="F165" s="175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6"/>
    </row>
    <row r="166" spans="1:19" ht="15.75" x14ac:dyDescent="0.25">
      <c r="A166" s="173"/>
      <c r="B166" s="146"/>
      <c r="C166" s="146"/>
      <c r="D166" s="146"/>
      <c r="E166" s="164"/>
      <c r="F166" s="175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6"/>
    </row>
    <row r="167" spans="1:19" ht="15.75" x14ac:dyDescent="0.25">
      <c r="A167" s="173"/>
      <c r="B167" s="149"/>
      <c r="C167" s="149"/>
      <c r="D167" s="149"/>
      <c r="E167" s="164"/>
      <c r="F167" s="175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6"/>
    </row>
    <row r="168" spans="1:19" ht="15.75" x14ac:dyDescent="0.25">
      <c r="A168" s="173"/>
      <c r="B168" s="146"/>
      <c r="C168" s="146"/>
      <c r="D168" s="146"/>
      <c r="E168" s="164"/>
      <c r="F168" s="175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6"/>
    </row>
    <row r="169" spans="1:19" ht="15.75" x14ac:dyDescent="0.25">
      <c r="A169" s="173"/>
      <c r="B169" s="149"/>
      <c r="C169" s="149"/>
      <c r="D169" s="149"/>
      <c r="E169" s="164"/>
      <c r="F169" s="175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6"/>
    </row>
    <row r="170" spans="1:19" ht="15.6" customHeight="1" x14ac:dyDescent="0.25">
      <c r="A170" s="173"/>
      <c r="B170" s="201"/>
      <c r="C170" s="201"/>
      <c r="D170" s="201"/>
      <c r="E170" s="180"/>
      <c r="F170" s="181"/>
      <c r="G170" s="182"/>
      <c r="H170" s="182"/>
      <c r="I170" s="182"/>
      <c r="J170" s="182"/>
      <c r="K170" s="182"/>
      <c r="L170" s="182"/>
      <c r="M170" s="182"/>
      <c r="N170" s="182"/>
      <c r="O170" s="182"/>
      <c r="P170" s="182"/>
      <c r="Q170" s="182"/>
      <c r="R170" s="182"/>
      <c r="S170" s="6"/>
    </row>
    <row r="171" spans="1:19" ht="15.75" x14ac:dyDescent="0.25">
      <c r="A171" s="173"/>
      <c r="B171" s="201"/>
      <c r="C171" s="201"/>
      <c r="D171" s="201"/>
      <c r="E171" s="180"/>
      <c r="F171" s="181"/>
      <c r="G171" s="182"/>
      <c r="H171" s="182"/>
      <c r="I171" s="182"/>
      <c r="J171" s="182"/>
      <c r="K171" s="182"/>
      <c r="L171" s="182"/>
      <c r="M171" s="182"/>
      <c r="N171" s="182"/>
      <c r="O171" s="182"/>
      <c r="P171" s="182"/>
      <c r="Q171" s="182"/>
      <c r="R171" s="182"/>
      <c r="S171" s="6"/>
    </row>
    <row r="172" spans="1:19" ht="15.75" x14ac:dyDescent="0.25">
      <c r="A172" s="173"/>
      <c r="B172" s="201"/>
      <c r="C172" s="201"/>
      <c r="D172" s="201"/>
      <c r="E172" s="180"/>
      <c r="F172" s="181"/>
      <c r="G172" s="182"/>
      <c r="H172" s="182"/>
      <c r="I172" s="182"/>
      <c r="J172" s="182"/>
      <c r="K172" s="182"/>
      <c r="L172" s="182"/>
      <c r="M172" s="182"/>
      <c r="N172" s="182"/>
      <c r="O172" s="182"/>
      <c r="P172" s="182"/>
      <c r="Q172" s="182"/>
      <c r="R172" s="182"/>
      <c r="S172" s="6"/>
    </row>
    <row r="173" spans="1:19" ht="15.75" x14ac:dyDescent="0.25">
      <c r="A173" s="178"/>
      <c r="B173" s="196"/>
      <c r="C173" s="196"/>
      <c r="D173" s="196"/>
      <c r="E173" s="180"/>
      <c r="F173" s="181"/>
      <c r="G173" s="182"/>
      <c r="H173" s="182"/>
      <c r="I173" s="182"/>
      <c r="J173" s="182"/>
      <c r="K173" s="182"/>
      <c r="L173" s="182"/>
      <c r="M173" s="182"/>
      <c r="N173" s="182"/>
      <c r="O173" s="182"/>
      <c r="P173" s="182"/>
      <c r="Q173" s="182"/>
      <c r="R173" s="182"/>
      <c r="S173" s="6"/>
    </row>
    <row r="174" spans="1:19" ht="15.75" x14ac:dyDescent="0.25">
      <c r="A174" s="178"/>
      <c r="B174" s="197"/>
      <c r="C174" s="197"/>
      <c r="D174" s="197"/>
      <c r="E174" s="180"/>
      <c r="F174" s="181"/>
      <c r="G174" s="182"/>
      <c r="H174" s="182"/>
      <c r="I174" s="182"/>
      <c r="J174" s="182"/>
      <c r="K174" s="182"/>
      <c r="L174" s="182"/>
      <c r="M174" s="182"/>
      <c r="N174" s="182"/>
      <c r="O174" s="182"/>
      <c r="P174" s="182"/>
      <c r="Q174" s="182"/>
      <c r="R174" s="182"/>
      <c r="S174" s="6"/>
    </row>
    <row r="175" spans="1:19" ht="15.75" x14ac:dyDescent="0.25">
      <c r="A175" s="178"/>
      <c r="B175" s="197"/>
      <c r="C175" s="197"/>
      <c r="D175" s="197"/>
      <c r="E175" s="180"/>
      <c r="F175" s="181"/>
      <c r="G175" s="182"/>
      <c r="H175" s="182"/>
      <c r="I175" s="182"/>
      <c r="J175" s="182"/>
      <c r="K175" s="182"/>
      <c r="L175" s="182"/>
      <c r="M175" s="182"/>
      <c r="N175" s="182"/>
      <c r="O175" s="182"/>
      <c r="P175" s="182"/>
      <c r="Q175" s="182"/>
      <c r="R175" s="182"/>
      <c r="S175" s="6"/>
    </row>
    <row r="176" spans="1:19" ht="15.75" x14ac:dyDescent="0.25">
      <c r="A176" s="178"/>
      <c r="B176" s="150"/>
      <c r="C176" s="150"/>
      <c r="D176" s="150"/>
      <c r="E176" s="151"/>
      <c r="F176" s="181"/>
      <c r="G176" s="182"/>
      <c r="H176" s="182"/>
      <c r="I176" s="182"/>
      <c r="J176" s="182"/>
      <c r="K176" s="182"/>
      <c r="L176" s="182"/>
      <c r="M176" s="182"/>
      <c r="N176" s="182"/>
      <c r="O176" s="182"/>
      <c r="P176" s="182"/>
      <c r="Q176" s="182"/>
      <c r="R176" s="182"/>
      <c r="S176" s="6"/>
    </row>
    <row r="177" spans="1:19" ht="15.75" x14ac:dyDescent="0.25">
      <c r="A177" s="178"/>
      <c r="B177" s="152"/>
      <c r="C177" s="152"/>
      <c r="D177" s="152"/>
      <c r="E177" s="151"/>
      <c r="F177" s="181"/>
      <c r="G177" s="182"/>
      <c r="H177" s="182"/>
      <c r="I177" s="182"/>
      <c r="J177" s="182"/>
      <c r="K177" s="182"/>
      <c r="L177" s="182"/>
      <c r="M177" s="182"/>
      <c r="N177" s="182"/>
      <c r="O177" s="182"/>
      <c r="P177" s="182"/>
      <c r="Q177" s="182"/>
      <c r="R177" s="182"/>
      <c r="S177" s="6"/>
    </row>
    <row r="178" spans="1:19" ht="15.75" x14ac:dyDescent="0.25">
      <c r="A178" s="178"/>
      <c r="B178" s="152"/>
      <c r="C178" s="152"/>
      <c r="D178" s="152"/>
      <c r="E178" s="151"/>
      <c r="F178" s="181"/>
      <c r="G178" s="182"/>
      <c r="H178" s="182"/>
      <c r="I178" s="182"/>
      <c r="J178" s="182"/>
      <c r="K178" s="182"/>
      <c r="L178" s="182"/>
      <c r="M178" s="182"/>
      <c r="N178" s="182"/>
      <c r="O178" s="182"/>
      <c r="P178" s="182"/>
      <c r="Q178" s="182"/>
      <c r="R178" s="182"/>
      <c r="S178" s="6"/>
    </row>
    <row r="179" spans="1:19" x14ac:dyDescent="0.25">
      <c r="A179" s="178"/>
      <c r="B179" s="152"/>
      <c r="C179" s="152"/>
      <c r="D179" s="152"/>
      <c r="E179" s="151"/>
      <c r="F179" s="202"/>
      <c r="G179" s="182"/>
      <c r="H179" s="182"/>
      <c r="I179" s="182"/>
      <c r="J179" s="182"/>
      <c r="K179" s="182"/>
      <c r="L179" s="182"/>
      <c r="M179" s="182"/>
      <c r="N179" s="182"/>
      <c r="O179" s="182"/>
      <c r="P179" s="182"/>
      <c r="Q179" s="182"/>
      <c r="R179" s="182"/>
      <c r="S179" s="6"/>
    </row>
    <row r="180" spans="1:19" ht="15.75" x14ac:dyDescent="0.25">
      <c r="A180" s="186"/>
      <c r="B180" s="150"/>
      <c r="C180" s="150"/>
      <c r="D180" s="150"/>
      <c r="E180" s="180"/>
      <c r="F180" s="181"/>
      <c r="G180" s="182"/>
      <c r="H180" s="182"/>
      <c r="I180" s="182"/>
      <c r="J180" s="182"/>
      <c r="K180" s="182"/>
      <c r="L180" s="182"/>
      <c r="M180" s="182"/>
      <c r="N180" s="182"/>
      <c r="O180" s="182"/>
      <c r="P180" s="182"/>
      <c r="Q180" s="182"/>
      <c r="R180" s="182"/>
      <c r="S180" s="6"/>
    </row>
    <row r="181" spans="1:19" ht="15.6" customHeight="1" x14ac:dyDescent="0.25">
      <c r="A181" s="160"/>
      <c r="B181" s="194"/>
      <c r="C181" s="194"/>
      <c r="D181" s="194"/>
      <c r="E181" s="191"/>
      <c r="F181" s="192"/>
      <c r="G181" s="193"/>
      <c r="H181" s="193"/>
      <c r="I181" s="193"/>
      <c r="J181" s="193"/>
      <c r="K181" s="193"/>
      <c r="L181" s="193"/>
      <c r="M181" s="193"/>
      <c r="N181" s="193"/>
      <c r="O181" s="193"/>
      <c r="P181" s="193"/>
      <c r="Q181" s="193"/>
      <c r="R181" s="193"/>
      <c r="S181" s="6"/>
    </row>
    <row r="182" spans="1:19" ht="15.75" x14ac:dyDescent="0.25">
      <c r="A182" s="160"/>
      <c r="B182" s="168"/>
      <c r="C182" s="168"/>
      <c r="D182" s="168"/>
      <c r="E182" s="164"/>
      <c r="F182" s="192"/>
      <c r="G182" s="203"/>
      <c r="H182" s="203"/>
      <c r="I182" s="203"/>
      <c r="J182" s="203"/>
      <c r="K182" s="203"/>
      <c r="L182" s="203"/>
      <c r="M182" s="203"/>
      <c r="N182" s="203"/>
      <c r="O182" s="203"/>
      <c r="P182" s="203"/>
      <c r="Q182" s="203"/>
      <c r="R182" s="203"/>
      <c r="S182" s="6"/>
    </row>
    <row r="183" spans="1:19" ht="15.75" x14ac:dyDescent="0.25">
      <c r="A183" s="204"/>
      <c r="B183" s="169"/>
      <c r="C183" s="169"/>
      <c r="D183" s="169"/>
      <c r="E183" s="191"/>
      <c r="F183" s="192"/>
      <c r="G183" s="205"/>
      <c r="H183" s="205"/>
      <c r="I183" s="205"/>
      <c r="J183" s="193"/>
      <c r="K183" s="193"/>
      <c r="L183" s="193"/>
      <c r="M183" s="193"/>
      <c r="N183" s="193"/>
      <c r="O183" s="193"/>
      <c r="P183" s="193"/>
      <c r="Q183" s="193"/>
      <c r="R183" s="193"/>
      <c r="S183" s="6"/>
    </row>
    <row r="184" spans="1:19" x14ac:dyDescent="0.25">
      <c r="A184" s="158"/>
      <c r="B184" s="158"/>
      <c r="C184" s="158"/>
      <c r="D184" s="158"/>
      <c r="E184" s="159"/>
      <c r="F184" s="159"/>
      <c r="G184" s="159"/>
      <c r="H184" s="159"/>
      <c r="I184" s="159"/>
      <c r="J184" s="158"/>
      <c r="K184" s="159"/>
      <c r="L184" s="159"/>
      <c r="M184" s="159"/>
      <c r="N184" s="159"/>
      <c r="O184" s="159"/>
      <c r="P184" s="159"/>
      <c r="Q184" s="159"/>
      <c r="R184" s="159"/>
      <c r="S184" s="6"/>
    </row>
    <row r="185" spans="1:19" ht="15.75" x14ac:dyDescent="0.25">
      <c r="A185" s="160"/>
      <c r="B185" s="161"/>
      <c r="C185" s="161"/>
      <c r="D185" s="161"/>
      <c r="E185" s="162"/>
      <c r="F185" s="163"/>
      <c r="G185" s="161"/>
      <c r="H185" s="161"/>
      <c r="I185" s="161"/>
      <c r="J185" s="164"/>
      <c r="K185" s="162"/>
      <c r="L185" s="162"/>
      <c r="M185" s="162"/>
      <c r="N185" s="162"/>
      <c r="O185" s="162"/>
      <c r="P185" s="162"/>
      <c r="Q185" s="162"/>
      <c r="R185" s="162"/>
      <c r="S185" s="6"/>
    </row>
    <row r="186" spans="1:19" x14ac:dyDescent="0.25">
      <c r="A186" s="160"/>
      <c r="B186" s="165"/>
      <c r="C186" s="165"/>
      <c r="D186" s="165"/>
      <c r="E186" s="166"/>
      <c r="F186" s="167"/>
      <c r="G186" s="165"/>
      <c r="H186" s="165"/>
      <c r="I186" s="165"/>
      <c r="J186" s="165"/>
      <c r="K186" s="166"/>
      <c r="L186" s="166"/>
      <c r="M186" s="166"/>
      <c r="N186" s="166"/>
      <c r="O186" s="166"/>
      <c r="P186" s="166"/>
      <c r="Q186" s="166"/>
      <c r="R186" s="166"/>
      <c r="S186" s="6"/>
    </row>
    <row r="187" spans="1:19" ht="15.75" x14ac:dyDescent="0.25">
      <c r="A187" s="162"/>
      <c r="B187" s="169"/>
      <c r="C187" s="169"/>
      <c r="D187" s="169"/>
      <c r="E187" s="191"/>
      <c r="F187" s="163"/>
      <c r="G187" s="191"/>
      <c r="H187" s="191"/>
      <c r="I187" s="191"/>
      <c r="J187" s="191"/>
      <c r="K187" s="191"/>
      <c r="L187" s="191"/>
      <c r="M187" s="191"/>
      <c r="N187" s="191"/>
      <c r="O187" s="191"/>
      <c r="P187" s="191"/>
      <c r="Q187" s="191"/>
      <c r="R187" s="191"/>
      <c r="S187" s="6"/>
    </row>
    <row r="188" spans="1:19" ht="15.75" x14ac:dyDescent="0.25">
      <c r="A188" s="162"/>
      <c r="B188" s="169"/>
      <c r="C188" s="169"/>
      <c r="D188" s="169"/>
      <c r="E188" s="164"/>
      <c r="F188" s="163"/>
      <c r="G188" s="191"/>
      <c r="H188" s="191"/>
      <c r="I188" s="191"/>
      <c r="J188" s="191"/>
      <c r="K188" s="191"/>
      <c r="L188" s="191"/>
      <c r="M188" s="191"/>
      <c r="N188" s="191"/>
      <c r="O188" s="191"/>
      <c r="P188" s="191"/>
      <c r="Q188" s="191"/>
      <c r="R188" s="191"/>
      <c r="S188" s="6"/>
    </row>
    <row r="189" spans="1:19" ht="15.75" x14ac:dyDescent="0.25">
      <c r="A189" s="187"/>
      <c r="B189" s="196"/>
      <c r="C189" s="196"/>
      <c r="D189" s="196"/>
      <c r="E189" s="180"/>
      <c r="F189" s="181"/>
      <c r="G189" s="182"/>
      <c r="H189" s="182"/>
      <c r="I189" s="182"/>
      <c r="J189" s="182"/>
      <c r="K189" s="182"/>
      <c r="L189" s="182"/>
      <c r="M189" s="182"/>
      <c r="N189" s="182"/>
      <c r="O189" s="182"/>
      <c r="P189" s="182"/>
      <c r="Q189" s="182"/>
      <c r="R189" s="182"/>
      <c r="S189" s="6"/>
    </row>
    <row r="190" spans="1:19" ht="15.75" x14ac:dyDescent="0.25">
      <c r="A190" s="187"/>
      <c r="B190" s="197"/>
      <c r="C190" s="197"/>
      <c r="D190" s="197"/>
      <c r="E190" s="180"/>
      <c r="F190" s="181"/>
      <c r="G190" s="182"/>
      <c r="H190" s="182"/>
      <c r="I190" s="182"/>
      <c r="J190" s="182"/>
      <c r="K190" s="182"/>
      <c r="L190" s="182"/>
      <c r="M190" s="182"/>
      <c r="N190" s="182"/>
      <c r="O190" s="182"/>
      <c r="P190" s="182"/>
      <c r="Q190" s="182"/>
      <c r="R190" s="182"/>
      <c r="S190" s="6"/>
    </row>
    <row r="191" spans="1:19" ht="15.75" x14ac:dyDescent="0.25">
      <c r="A191" s="173"/>
      <c r="B191" s="206"/>
      <c r="C191" s="206"/>
      <c r="D191" s="206"/>
      <c r="E191" s="180"/>
      <c r="F191" s="181"/>
      <c r="G191" s="182"/>
      <c r="H191" s="182"/>
      <c r="I191" s="182"/>
      <c r="J191" s="182"/>
      <c r="K191" s="182"/>
      <c r="L191" s="182"/>
      <c r="M191" s="182"/>
      <c r="N191" s="182"/>
      <c r="O191" s="182"/>
      <c r="P191" s="182"/>
      <c r="Q191" s="182"/>
      <c r="R191" s="182"/>
      <c r="S191" s="6"/>
    </row>
    <row r="192" spans="1:19" ht="15.75" x14ac:dyDescent="0.25">
      <c r="A192" s="173"/>
      <c r="B192" s="207"/>
      <c r="C192" s="207"/>
      <c r="D192" s="207"/>
      <c r="E192" s="180"/>
      <c r="F192" s="181"/>
      <c r="G192" s="182"/>
      <c r="H192" s="182"/>
      <c r="I192" s="182"/>
      <c r="J192" s="182"/>
      <c r="K192" s="182"/>
      <c r="L192" s="182"/>
      <c r="M192" s="182"/>
      <c r="N192" s="182"/>
      <c r="O192" s="182"/>
      <c r="P192" s="182"/>
      <c r="Q192" s="182"/>
      <c r="R192" s="182"/>
      <c r="S192" s="6"/>
    </row>
    <row r="193" spans="1:19" ht="15.75" x14ac:dyDescent="0.25">
      <c r="A193" s="173"/>
      <c r="B193" s="207"/>
      <c r="C193" s="207"/>
      <c r="D193" s="207"/>
      <c r="E193" s="180"/>
      <c r="F193" s="181"/>
      <c r="G193" s="182"/>
      <c r="H193" s="182"/>
      <c r="I193" s="182"/>
      <c r="J193" s="182"/>
      <c r="K193" s="182"/>
      <c r="L193" s="182"/>
      <c r="M193" s="182"/>
      <c r="N193" s="182"/>
      <c r="O193" s="182"/>
      <c r="P193" s="182"/>
      <c r="Q193" s="182"/>
      <c r="R193" s="182"/>
      <c r="S193" s="6"/>
    </row>
    <row r="194" spans="1:19" ht="15.75" x14ac:dyDescent="0.25">
      <c r="A194" s="173"/>
      <c r="B194" s="208"/>
      <c r="C194" s="208"/>
      <c r="D194" s="208"/>
      <c r="E194" s="180"/>
      <c r="F194" s="181"/>
      <c r="G194" s="182"/>
      <c r="H194" s="182"/>
      <c r="I194" s="182"/>
      <c r="J194" s="182"/>
      <c r="K194" s="182"/>
      <c r="L194" s="182"/>
      <c r="M194" s="182"/>
      <c r="N194" s="182"/>
      <c r="O194" s="182"/>
      <c r="P194" s="182"/>
      <c r="Q194" s="182"/>
      <c r="R194" s="182"/>
      <c r="S194" s="6"/>
    </row>
    <row r="195" spans="1:19" ht="15.75" x14ac:dyDescent="0.25">
      <c r="A195" s="173"/>
      <c r="B195" s="207"/>
      <c r="C195" s="207"/>
      <c r="D195" s="207"/>
      <c r="E195" s="180"/>
      <c r="F195" s="181"/>
      <c r="G195" s="182"/>
      <c r="H195" s="182"/>
      <c r="I195" s="182"/>
      <c r="J195" s="182"/>
      <c r="K195" s="182"/>
      <c r="L195" s="182"/>
      <c r="M195" s="182"/>
      <c r="N195" s="182"/>
      <c r="O195" s="182"/>
      <c r="P195" s="182"/>
      <c r="Q195" s="182"/>
      <c r="R195" s="182"/>
      <c r="S195" s="6"/>
    </row>
    <row r="196" spans="1:19" ht="15.75" x14ac:dyDescent="0.25">
      <c r="A196" s="173"/>
      <c r="B196" s="207"/>
      <c r="C196" s="207"/>
      <c r="D196" s="207"/>
      <c r="E196" s="180"/>
      <c r="F196" s="181"/>
      <c r="G196" s="182"/>
      <c r="H196" s="182"/>
      <c r="I196" s="182"/>
      <c r="J196" s="182"/>
      <c r="K196" s="182"/>
      <c r="L196" s="182"/>
      <c r="M196" s="182"/>
      <c r="N196" s="182"/>
      <c r="O196" s="182"/>
      <c r="P196" s="182"/>
      <c r="Q196" s="182"/>
      <c r="R196" s="182"/>
      <c r="S196" s="6"/>
    </row>
    <row r="197" spans="1:19" ht="15.75" x14ac:dyDescent="0.25">
      <c r="A197" s="173"/>
      <c r="B197" s="208"/>
      <c r="C197" s="208"/>
      <c r="D197" s="208"/>
      <c r="E197" s="180"/>
      <c r="F197" s="181"/>
      <c r="G197" s="182"/>
      <c r="H197" s="182"/>
      <c r="I197" s="182"/>
      <c r="J197" s="182"/>
      <c r="K197" s="182"/>
      <c r="L197" s="182"/>
      <c r="M197" s="182"/>
      <c r="N197" s="182"/>
      <c r="O197" s="182"/>
      <c r="P197" s="182"/>
      <c r="Q197" s="182"/>
      <c r="R197" s="182"/>
      <c r="S197" s="6"/>
    </row>
    <row r="198" spans="1:19" ht="15.75" x14ac:dyDescent="0.25">
      <c r="A198" s="173"/>
      <c r="B198" s="207"/>
      <c r="C198" s="207"/>
      <c r="D198" s="207"/>
      <c r="E198" s="180"/>
      <c r="F198" s="181"/>
      <c r="G198" s="182"/>
      <c r="H198" s="182"/>
      <c r="I198" s="182"/>
      <c r="J198" s="182"/>
      <c r="K198" s="182"/>
      <c r="L198" s="182"/>
      <c r="M198" s="182"/>
      <c r="N198" s="182"/>
      <c r="O198" s="182"/>
      <c r="P198" s="182"/>
      <c r="Q198" s="182"/>
      <c r="R198" s="182"/>
      <c r="S198" s="6"/>
    </row>
    <row r="199" spans="1:19" ht="15.75" x14ac:dyDescent="0.25">
      <c r="A199" s="178"/>
      <c r="B199" s="179"/>
      <c r="C199" s="179"/>
      <c r="D199" s="179"/>
      <c r="E199" s="180"/>
      <c r="F199" s="181"/>
      <c r="G199" s="182"/>
      <c r="H199" s="182"/>
      <c r="I199" s="182"/>
      <c r="J199" s="182"/>
      <c r="K199" s="182"/>
      <c r="L199" s="182"/>
      <c r="M199" s="182"/>
      <c r="N199" s="182"/>
      <c r="O199" s="182"/>
      <c r="P199" s="182"/>
      <c r="Q199" s="182"/>
      <c r="R199" s="182"/>
      <c r="S199" s="6"/>
    </row>
    <row r="200" spans="1:19" ht="15.75" x14ac:dyDescent="0.25">
      <c r="A200" s="178"/>
      <c r="B200" s="183"/>
      <c r="C200" s="183"/>
      <c r="D200" s="183"/>
      <c r="E200" s="180"/>
      <c r="F200" s="181"/>
      <c r="G200" s="182"/>
      <c r="H200" s="182"/>
      <c r="I200" s="182"/>
      <c r="J200" s="182"/>
      <c r="K200" s="182"/>
      <c r="L200" s="182"/>
      <c r="M200" s="182"/>
      <c r="N200" s="182"/>
      <c r="O200" s="182"/>
      <c r="P200" s="182"/>
      <c r="Q200" s="182"/>
      <c r="R200" s="182"/>
      <c r="S200" s="6"/>
    </row>
    <row r="201" spans="1:19" ht="15.75" x14ac:dyDescent="0.25">
      <c r="A201" s="186"/>
      <c r="B201" s="179"/>
      <c r="C201" s="179"/>
      <c r="D201" s="179"/>
      <c r="E201" s="180"/>
      <c r="F201" s="181"/>
      <c r="G201" s="182"/>
      <c r="H201" s="182"/>
      <c r="I201" s="182"/>
      <c r="J201" s="182"/>
      <c r="K201" s="182"/>
      <c r="L201" s="182"/>
      <c r="M201" s="182"/>
      <c r="N201" s="182"/>
      <c r="O201" s="182"/>
      <c r="P201" s="182"/>
      <c r="Q201" s="182"/>
      <c r="R201" s="182"/>
      <c r="S201" s="6"/>
    </row>
    <row r="202" spans="1:19" ht="15.75" x14ac:dyDescent="0.25">
      <c r="A202" s="178"/>
      <c r="B202" s="188"/>
      <c r="C202" s="188"/>
      <c r="D202" s="188"/>
      <c r="E202" s="180"/>
      <c r="F202" s="181"/>
      <c r="G202" s="182"/>
      <c r="H202" s="182"/>
      <c r="I202" s="182"/>
      <c r="J202" s="182"/>
      <c r="K202" s="182"/>
      <c r="L202" s="182"/>
      <c r="M202" s="182"/>
      <c r="N202" s="182"/>
      <c r="O202" s="182"/>
      <c r="P202" s="182"/>
      <c r="Q202" s="182"/>
      <c r="R202" s="182"/>
      <c r="S202" s="6"/>
    </row>
    <row r="203" spans="1:19" ht="15.75" x14ac:dyDescent="0.25">
      <c r="A203" s="178"/>
      <c r="B203" s="209"/>
      <c r="C203" s="209"/>
      <c r="D203" s="209"/>
      <c r="E203" s="180"/>
      <c r="F203" s="181"/>
      <c r="G203" s="182"/>
      <c r="H203" s="182"/>
      <c r="I203" s="182"/>
      <c r="J203" s="182"/>
      <c r="K203" s="182"/>
      <c r="L203" s="182"/>
      <c r="M203" s="182"/>
      <c r="N203" s="182"/>
      <c r="O203" s="182"/>
      <c r="P203" s="182"/>
      <c r="Q203" s="182"/>
      <c r="R203" s="182"/>
      <c r="S203" s="6"/>
    </row>
    <row r="204" spans="1:19" ht="15.75" x14ac:dyDescent="0.25">
      <c r="A204" s="178"/>
      <c r="B204" s="209"/>
      <c r="C204" s="209"/>
      <c r="D204" s="209"/>
      <c r="E204" s="180"/>
      <c r="F204" s="181"/>
      <c r="G204" s="182"/>
      <c r="H204" s="182"/>
      <c r="I204" s="182"/>
      <c r="J204" s="182"/>
      <c r="K204" s="182"/>
      <c r="L204" s="182"/>
      <c r="M204" s="182"/>
      <c r="N204" s="182"/>
      <c r="O204" s="182"/>
      <c r="P204" s="182"/>
      <c r="Q204" s="182"/>
      <c r="R204" s="182"/>
      <c r="S204" s="6"/>
    </row>
    <row r="205" spans="1:19" ht="15.75" x14ac:dyDescent="0.25">
      <c r="A205" s="187"/>
      <c r="B205" s="188"/>
      <c r="C205" s="188"/>
      <c r="D205" s="188"/>
      <c r="E205" s="180"/>
      <c r="F205" s="181"/>
      <c r="G205" s="182"/>
      <c r="H205" s="182"/>
      <c r="I205" s="182"/>
      <c r="J205" s="182"/>
      <c r="K205" s="182"/>
      <c r="L205" s="182"/>
      <c r="M205" s="182"/>
      <c r="N205" s="182"/>
      <c r="O205" s="182"/>
      <c r="P205" s="182"/>
      <c r="Q205" s="182"/>
      <c r="R205" s="182"/>
      <c r="S205" s="6"/>
    </row>
    <row r="206" spans="1:19" ht="15.75" x14ac:dyDescent="0.25">
      <c r="A206" s="187"/>
      <c r="B206" s="189"/>
      <c r="C206" s="189"/>
      <c r="D206" s="189"/>
      <c r="E206" s="180"/>
      <c r="F206" s="181"/>
      <c r="G206" s="182"/>
      <c r="H206" s="182"/>
      <c r="I206" s="182"/>
      <c r="J206" s="182"/>
      <c r="K206" s="182"/>
      <c r="L206" s="182"/>
      <c r="M206" s="182"/>
      <c r="N206" s="182"/>
      <c r="O206" s="182"/>
      <c r="P206" s="182"/>
      <c r="Q206" s="182"/>
      <c r="R206" s="182"/>
      <c r="S206" s="6"/>
    </row>
    <row r="207" spans="1:19" ht="15.75" x14ac:dyDescent="0.25">
      <c r="A207" s="160"/>
      <c r="B207" s="203"/>
      <c r="C207" s="203"/>
      <c r="D207" s="203"/>
      <c r="E207" s="164"/>
      <c r="F207" s="192"/>
      <c r="G207" s="193"/>
      <c r="H207" s="193"/>
      <c r="I207" s="193"/>
      <c r="J207" s="193"/>
      <c r="K207" s="193"/>
      <c r="L207" s="193"/>
      <c r="M207" s="193"/>
      <c r="N207" s="193"/>
      <c r="O207" s="193"/>
      <c r="P207" s="193"/>
      <c r="Q207" s="193"/>
      <c r="R207" s="193"/>
      <c r="S207" s="6"/>
    </row>
    <row r="208" spans="1:19" ht="15.75" x14ac:dyDescent="0.25">
      <c r="A208" s="160"/>
      <c r="B208" s="194"/>
      <c r="C208" s="194"/>
      <c r="D208" s="194"/>
      <c r="E208" s="164"/>
      <c r="F208" s="163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6"/>
    </row>
    <row r="209" spans="1:19" ht="15.75" x14ac:dyDescent="0.25">
      <c r="A209" s="178"/>
      <c r="B209" s="179"/>
      <c r="C209" s="179"/>
      <c r="D209" s="179"/>
      <c r="E209" s="180"/>
      <c r="F209" s="181"/>
      <c r="G209" s="182"/>
      <c r="H209" s="182"/>
      <c r="I209" s="182"/>
      <c r="J209" s="182"/>
      <c r="K209" s="182"/>
      <c r="L209" s="182"/>
      <c r="M209" s="182"/>
      <c r="N209" s="182"/>
      <c r="O209" s="182"/>
      <c r="P209" s="182"/>
      <c r="Q209" s="182"/>
      <c r="R209" s="182"/>
      <c r="S209" s="6"/>
    </row>
    <row r="210" spans="1:19" ht="15.75" x14ac:dyDescent="0.25">
      <c r="A210" s="178"/>
      <c r="B210" s="210"/>
      <c r="C210" s="210"/>
      <c r="D210" s="210"/>
      <c r="E210" s="180"/>
      <c r="F210" s="181"/>
      <c r="G210" s="182"/>
      <c r="H210" s="182"/>
      <c r="I210" s="182"/>
      <c r="J210" s="182"/>
      <c r="K210" s="182"/>
      <c r="L210" s="182"/>
      <c r="M210" s="182"/>
      <c r="N210" s="182"/>
      <c r="O210" s="182"/>
      <c r="P210" s="182"/>
      <c r="Q210" s="182"/>
      <c r="R210" s="182"/>
      <c r="S210" s="6"/>
    </row>
    <row r="211" spans="1:19" ht="15.75" x14ac:dyDescent="0.25">
      <c r="A211" s="178"/>
      <c r="B211" s="210"/>
      <c r="C211" s="210"/>
      <c r="D211" s="210"/>
      <c r="E211" s="180"/>
      <c r="F211" s="181"/>
      <c r="G211" s="182"/>
      <c r="H211" s="182"/>
      <c r="I211" s="182"/>
      <c r="J211" s="182"/>
      <c r="K211" s="182"/>
      <c r="L211" s="182"/>
      <c r="M211" s="182"/>
      <c r="N211" s="182"/>
      <c r="O211" s="182"/>
      <c r="P211" s="182"/>
      <c r="Q211" s="182"/>
      <c r="R211" s="182"/>
      <c r="S211" s="6"/>
    </row>
    <row r="212" spans="1:19" ht="15.75" x14ac:dyDescent="0.25">
      <c r="A212" s="178"/>
      <c r="B212" s="210"/>
      <c r="C212" s="210"/>
      <c r="D212" s="210"/>
      <c r="E212" s="180"/>
      <c r="F212" s="181"/>
      <c r="G212" s="182"/>
      <c r="H212" s="182"/>
      <c r="I212" s="182"/>
      <c r="J212" s="182"/>
      <c r="K212" s="182"/>
      <c r="L212" s="182"/>
      <c r="M212" s="182"/>
      <c r="N212" s="182"/>
      <c r="O212" s="182"/>
      <c r="P212" s="182"/>
      <c r="Q212" s="182"/>
      <c r="R212" s="182"/>
      <c r="S212" s="6"/>
    </row>
    <row r="213" spans="1:19" ht="15.75" x14ac:dyDescent="0.25">
      <c r="A213" s="173"/>
      <c r="B213" s="174"/>
      <c r="C213" s="174"/>
      <c r="D213" s="174"/>
      <c r="E213" s="164"/>
      <c r="F213" s="175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6"/>
    </row>
    <row r="214" spans="1:19" ht="15.75" x14ac:dyDescent="0.25">
      <c r="A214" s="173"/>
      <c r="B214" s="176"/>
      <c r="C214" s="176"/>
      <c r="D214" s="176"/>
      <c r="E214" s="164"/>
      <c r="F214" s="175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6"/>
    </row>
    <row r="215" spans="1:19" ht="15.75" x14ac:dyDescent="0.25">
      <c r="A215" s="173"/>
      <c r="B215" s="176"/>
      <c r="C215" s="176"/>
      <c r="D215" s="176"/>
      <c r="E215" s="164"/>
      <c r="F215" s="175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6"/>
    </row>
    <row r="216" spans="1:19" ht="15.75" x14ac:dyDescent="0.25">
      <c r="A216" s="173"/>
      <c r="B216" s="176"/>
      <c r="C216" s="176"/>
      <c r="D216" s="176"/>
      <c r="E216" s="164"/>
      <c r="F216" s="175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6"/>
    </row>
    <row r="217" spans="1:19" ht="15.75" x14ac:dyDescent="0.25">
      <c r="A217" s="173"/>
      <c r="B217" s="176"/>
      <c r="C217" s="176"/>
      <c r="D217" s="176"/>
      <c r="E217" s="164"/>
      <c r="F217" s="175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6"/>
    </row>
    <row r="218" spans="1:19" ht="15.75" x14ac:dyDescent="0.25">
      <c r="A218" s="173"/>
      <c r="B218" s="176"/>
      <c r="C218" s="176"/>
      <c r="D218" s="176"/>
      <c r="E218" s="164"/>
      <c r="F218" s="175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6"/>
    </row>
    <row r="219" spans="1:19" ht="15.75" x14ac:dyDescent="0.25">
      <c r="A219" s="173"/>
      <c r="B219" s="176"/>
      <c r="C219" s="176"/>
      <c r="D219" s="176"/>
      <c r="E219" s="164"/>
      <c r="F219" s="175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6"/>
    </row>
    <row r="220" spans="1:19" ht="15.75" x14ac:dyDescent="0.25">
      <c r="A220" s="173"/>
      <c r="B220" s="177"/>
      <c r="C220" s="177"/>
      <c r="D220" s="177"/>
      <c r="E220" s="164"/>
      <c r="F220" s="175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6"/>
    </row>
    <row r="221" spans="1:19" ht="15.75" x14ac:dyDescent="0.25">
      <c r="A221" s="178"/>
      <c r="B221" s="179"/>
      <c r="C221" s="179"/>
      <c r="D221" s="179"/>
      <c r="E221" s="180"/>
      <c r="F221" s="181"/>
      <c r="G221" s="182"/>
      <c r="H221" s="182"/>
      <c r="I221" s="182"/>
      <c r="J221" s="182"/>
      <c r="K221" s="182"/>
      <c r="L221" s="182"/>
      <c r="M221" s="182"/>
      <c r="N221" s="182"/>
      <c r="O221" s="182"/>
      <c r="P221" s="182"/>
      <c r="Q221" s="182"/>
      <c r="R221" s="182"/>
      <c r="S221" s="6"/>
    </row>
    <row r="222" spans="1:19" ht="15.75" x14ac:dyDescent="0.25">
      <c r="A222" s="178"/>
      <c r="B222" s="183"/>
      <c r="C222" s="183"/>
      <c r="D222" s="183"/>
      <c r="E222" s="180"/>
      <c r="F222" s="181"/>
      <c r="G222" s="182"/>
      <c r="H222" s="182"/>
      <c r="I222" s="182"/>
      <c r="J222" s="182"/>
      <c r="K222" s="182"/>
      <c r="L222" s="182"/>
      <c r="M222" s="182"/>
      <c r="N222" s="182"/>
      <c r="O222" s="182"/>
      <c r="P222" s="182"/>
      <c r="Q222" s="182"/>
      <c r="R222" s="182"/>
      <c r="S222" s="6"/>
    </row>
    <row r="223" spans="1:19" ht="15.75" x14ac:dyDescent="0.25">
      <c r="A223" s="178"/>
      <c r="B223" s="211"/>
      <c r="C223" s="211"/>
      <c r="D223" s="211"/>
      <c r="E223" s="180"/>
      <c r="F223" s="181"/>
      <c r="G223" s="182"/>
      <c r="H223" s="182"/>
      <c r="I223" s="182"/>
      <c r="J223" s="182"/>
      <c r="K223" s="182"/>
      <c r="L223" s="182"/>
      <c r="M223" s="182"/>
      <c r="N223" s="182"/>
      <c r="O223" s="182"/>
      <c r="P223" s="182"/>
      <c r="Q223" s="182"/>
      <c r="R223" s="182"/>
      <c r="S223" s="6"/>
    </row>
    <row r="224" spans="1:19" ht="15.75" x14ac:dyDescent="0.25">
      <c r="A224" s="173"/>
      <c r="B224" s="174"/>
      <c r="C224" s="174"/>
      <c r="D224" s="174"/>
      <c r="E224" s="164"/>
      <c r="F224" s="175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6"/>
    </row>
    <row r="225" spans="1:19" ht="15.75" x14ac:dyDescent="0.25">
      <c r="A225" s="173"/>
      <c r="B225" s="176"/>
      <c r="C225" s="176"/>
      <c r="D225" s="176"/>
      <c r="E225" s="180"/>
      <c r="F225" s="181"/>
      <c r="G225" s="182"/>
      <c r="H225" s="182"/>
      <c r="I225" s="182"/>
      <c r="J225" s="182"/>
      <c r="K225" s="182"/>
      <c r="L225" s="182"/>
      <c r="M225" s="182"/>
      <c r="N225" s="182"/>
      <c r="O225" s="182"/>
      <c r="P225" s="182"/>
      <c r="Q225" s="182"/>
      <c r="R225" s="182"/>
      <c r="S225" s="6"/>
    </row>
    <row r="226" spans="1:19" ht="15.75" x14ac:dyDescent="0.25">
      <c r="A226" s="173"/>
      <c r="B226" s="176"/>
      <c r="C226" s="176"/>
      <c r="D226" s="176"/>
      <c r="E226" s="180"/>
      <c r="F226" s="181"/>
      <c r="G226" s="182"/>
      <c r="H226" s="182"/>
      <c r="I226" s="182"/>
      <c r="J226" s="182"/>
      <c r="K226" s="182"/>
      <c r="L226" s="182"/>
      <c r="M226" s="182"/>
      <c r="N226" s="182"/>
      <c r="O226" s="182"/>
      <c r="P226" s="182"/>
      <c r="Q226" s="182"/>
      <c r="R226" s="182"/>
      <c r="S226" s="6"/>
    </row>
    <row r="227" spans="1:19" ht="15.75" x14ac:dyDescent="0.25">
      <c r="A227" s="173"/>
      <c r="B227" s="176"/>
      <c r="C227" s="176"/>
      <c r="D227" s="176"/>
      <c r="E227" s="180"/>
      <c r="F227" s="181"/>
      <c r="G227" s="182"/>
      <c r="H227" s="182"/>
      <c r="I227" s="182"/>
      <c r="J227" s="182"/>
      <c r="K227" s="182"/>
      <c r="L227" s="182"/>
      <c r="M227" s="182"/>
      <c r="N227" s="182"/>
      <c r="O227" s="182"/>
      <c r="P227" s="182"/>
      <c r="Q227" s="182"/>
      <c r="R227" s="182"/>
      <c r="S227" s="6"/>
    </row>
    <row r="228" spans="1:19" ht="15.75" x14ac:dyDescent="0.25">
      <c r="A228" s="173"/>
      <c r="B228" s="176"/>
      <c r="C228" s="176"/>
      <c r="D228" s="176"/>
      <c r="E228" s="180"/>
      <c r="F228" s="181"/>
      <c r="G228" s="182"/>
      <c r="H228" s="182"/>
      <c r="I228" s="182"/>
      <c r="J228" s="182"/>
      <c r="K228" s="182"/>
      <c r="L228" s="182"/>
      <c r="M228" s="182"/>
      <c r="N228" s="182"/>
      <c r="O228" s="182"/>
      <c r="P228" s="182"/>
      <c r="Q228" s="182"/>
      <c r="R228" s="182"/>
      <c r="S228" s="6"/>
    </row>
    <row r="229" spans="1:19" ht="15.75" x14ac:dyDescent="0.25">
      <c r="A229" s="173"/>
      <c r="B229" s="176"/>
      <c r="C229" s="176"/>
      <c r="D229" s="176"/>
      <c r="E229" s="180"/>
      <c r="F229" s="181"/>
      <c r="G229" s="182"/>
      <c r="H229" s="182"/>
      <c r="I229" s="182"/>
      <c r="J229" s="182"/>
      <c r="K229" s="182"/>
      <c r="L229" s="182"/>
      <c r="M229" s="182"/>
      <c r="N229" s="182"/>
      <c r="O229" s="182"/>
      <c r="P229" s="182"/>
      <c r="Q229" s="182"/>
      <c r="R229" s="182"/>
      <c r="S229" s="6"/>
    </row>
    <row r="230" spans="1:19" x14ac:dyDescent="0.25">
      <c r="A230" s="212"/>
      <c r="B230" s="176"/>
      <c r="C230" s="176"/>
      <c r="D230" s="17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</row>
    <row r="231" spans="1:19" x14ac:dyDescent="0.25">
      <c r="A231" s="186"/>
      <c r="B231" s="176"/>
      <c r="C231" s="176"/>
      <c r="D231" s="17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</row>
    <row r="232" spans="1:19" x14ac:dyDescent="0.25">
      <c r="A232" s="186"/>
      <c r="B232" s="177"/>
      <c r="C232" s="177"/>
      <c r="D232" s="177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</row>
    <row r="233" spans="1:19" ht="15.75" x14ac:dyDescent="0.25">
      <c r="A233" s="178"/>
      <c r="B233" s="150"/>
      <c r="C233" s="150"/>
      <c r="D233" s="150"/>
      <c r="E233" s="151"/>
      <c r="F233" s="181"/>
      <c r="G233" s="182"/>
      <c r="H233" s="182"/>
      <c r="I233" s="182"/>
      <c r="J233" s="182"/>
      <c r="K233" s="182"/>
      <c r="L233" s="182"/>
      <c r="M233" s="182"/>
      <c r="N233" s="182"/>
      <c r="O233" s="182"/>
      <c r="P233" s="182"/>
      <c r="Q233" s="182"/>
      <c r="R233" s="182"/>
      <c r="S233" s="6"/>
    </row>
    <row r="234" spans="1:19" ht="15.75" x14ac:dyDescent="0.25">
      <c r="A234" s="213"/>
      <c r="B234" s="214"/>
      <c r="C234" s="214"/>
      <c r="D234" s="214"/>
      <c r="E234" s="151"/>
      <c r="F234" s="215"/>
      <c r="G234" s="182"/>
      <c r="H234" s="182"/>
      <c r="I234" s="182"/>
      <c r="J234" s="182"/>
      <c r="K234" s="182"/>
      <c r="L234" s="182"/>
      <c r="M234" s="182"/>
      <c r="N234" s="182"/>
      <c r="O234" s="182"/>
      <c r="P234" s="182"/>
      <c r="Q234" s="182"/>
      <c r="R234" s="182"/>
      <c r="S234" s="6"/>
    </row>
    <row r="235" spans="1:19" ht="15.75" x14ac:dyDescent="0.25">
      <c r="A235" s="213"/>
      <c r="B235" s="214"/>
      <c r="C235" s="214"/>
      <c r="D235" s="214"/>
      <c r="E235" s="151"/>
      <c r="F235" s="215"/>
      <c r="G235" s="182"/>
      <c r="H235" s="182"/>
      <c r="I235" s="182"/>
      <c r="J235" s="182"/>
      <c r="K235" s="182"/>
      <c r="L235" s="182"/>
      <c r="M235" s="182"/>
      <c r="N235" s="182"/>
      <c r="O235" s="182"/>
      <c r="P235" s="182"/>
      <c r="Q235" s="182"/>
      <c r="R235" s="182"/>
      <c r="S235" s="6"/>
    </row>
    <row r="236" spans="1:19" ht="15.75" x14ac:dyDescent="0.25">
      <c r="A236" s="213"/>
      <c r="B236" s="214"/>
      <c r="C236" s="214"/>
      <c r="D236" s="214"/>
      <c r="E236" s="151"/>
      <c r="F236" s="215"/>
      <c r="G236" s="182"/>
      <c r="H236" s="182"/>
      <c r="I236" s="182"/>
      <c r="J236" s="182"/>
      <c r="K236" s="182"/>
      <c r="L236" s="182"/>
      <c r="M236" s="182"/>
      <c r="N236" s="182"/>
      <c r="O236" s="182"/>
      <c r="P236" s="182"/>
      <c r="Q236" s="182"/>
      <c r="R236" s="182"/>
      <c r="S236" s="6"/>
    </row>
    <row r="237" spans="1:19" ht="15.75" x14ac:dyDescent="0.25">
      <c r="A237" s="213"/>
      <c r="B237" s="150"/>
      <c r="C237" s="150"/>
      <c r="D237" s="150"/>
      <c r="E237" s="151"/>
      <c r="F237" s="215"/>
      <c r="G237" s="182"/>
      <c r="H237" s="182"/>
      <c r="I237" s="182"/>
      <c r="J237" s="182"/>
      <c r="K237" s="182"/>
      <c r="L237" s="182"/>
      <c r="M237" s="182"/>
      <c r="N237" s="182"/>
      <c r="O237" s="182"/>
      <c r="P237" s="182"/>
      <c r="Q237" s="182"/>
      <c r="R237" s="182"/>
      <c r="S237" s="6"/>
    </row>
    <row r="238" spans="1:19" ht="15.75" x14ac:dyDescent="0.25">
      <c r="A238" s="213"/>
      <c r="B238" s="152"/>
      <c r="C238" s="152"/>
      <c r="D238" s="152"/>
      <c r="E238" s="151"/>
      <c r="F238" s="215"/>
      <c r="G238" s="182"/>
      <c r="H238" s="182"/>
      <c r="I238" s="182"/>
      <c r="J238" s="182"/>
      <c r="K238" s="182"/>
      <c r="L238" s="182"/>
      <c r="M238" s="182"/>
      <c r="N238" s="182"/>
      <c r="O238" s="182"/>
      <c r="P238" s="182"/>
      <c r="Q238" s="182"/>
      <c r="R238" s="182"/>
      <c r="S238" s="6"/>
    </row>
    <row r="239" spans="1:19" ht="15.75" x14ac:dyDescent="0.25">
      <c r="A239" s="213"/>
      <c r="B239" s="152"/>
      <c r="C239" s="152"/>
      <c r="D239" s="152"/>
      <c r="E239" s="151"/>
      <c r="F239" s="215"/>
      <c r="G239" s="182"/>
      <c r="H239" s="182"/>
      <c r="I239" s="182"/>
      <c r="J239" s="182"/>
      <c r="K239" s="182"/>
      <c r="L239" s="182"/>
      <c r="M239" s="182"/>
      <c r="N239" s="182"/>
      <c r="O239" s="182"/>
      <c r="P239" s="182"/>
      <c r="Q239" s="182"/>
      <c r="R239" s="182"/>
      <c r="S239" s="6"/>
    </row>
    <row r="240" spans="1:19" ht="15.75" x14ac:dyDescent="0.25">
      <c r="A240" s="213"/>
      <c r="B240" s="152"/>
      <c r="C240" s="152"/>
      <c r="D240" s="152"/>
      <c r="E240" s="151"/>
      <c r="F240" s="215"/>
      <c r="G240" s="182"/>
      <c r="H240" s="182"/>
      <c r="I240" s="182"/>
      <c r="J240" s="182"/>
      <c r="K240" s="182"/>
      <c r="L240" s="182"/>
      <c r="M240" s="182"/>
      <c r="N240" s="182"/>
      <c r="O240" s="182"/>
      <c r="P240" s="182"/>
      <c r="Q240" s="182"/>
      <c r="R240" s="182"/>
      <c r="S240" s="6"/>
    </row>
    <row r="241" spans="1:19" ht="15.75" x14ac:dyDescent="0.25">
      <c r="A241" s="186"/>
      <c r="B241" s="150"/>
      <c r="C241" s="150"/>
      <c r="D241" s="150"/>
      <c r="E241" s="180"/>
      <c r="F241" s="181"/>
      <c r="G241" s="182"/>
      <c r="H241" s="182"/>
      <c r="I241" s="182"/>
      <c r="J241" s="182"/>
      <c r="K241" s="182"/>
      <c r="L241" s="182"/>
      <c r="M241" s="182"/>
      <c r="N241" s="182"/>
      <c r="O241" s="182"/>
      <c r="P241" s="182"/>
      <c r="Q241" s="182"/>
      <c r="R241" s="182"/>
      <c r="S241" s="6"/>
    </row>
    <row r="242" spans="1:19" ht="15.75" x14ac:dyDescent="0.25">
      <c r="A242" s="160"/>
      <c r="B242" s="194"/>
      <c r="C242" s="194"/>
      <c r="D242" s="194"/>
      <c r="E242" s="191"/>
      <c r="F242" s="192"/>
      <c r="G242" s="193"/>
      <c r="H242" s="193"/>
      <c r="I242" s="193"/>
      <c r="J242" s="193"/>
      <c r="K242" s="193"/>
      <c r="L242" s="193"/>
      <c r="M242" s="193"/>
      <c r="N242" s="193"/>
      <c r="O242" s="193"/>
      <c r="P242" s="193"/>
      <c r="Q242" s="193"/>
      <c r="R242" s="193"/>
      <c r="S242" s="6"/>
    </row>
    <row r="243" spans="1:19" ht="15.75" x14ac:dyDescent="0.25">
      <c r="A243" s="160"/>
      <c r="B243" s="169"/>
      <c r="C243" s="169"/>
      <c r="D243" s="169"/>
      <c r="E243" s="164"/>
      <c r="F243" s="192"/>
      <c r="G243" s="193"/>
      <c r="H243" s="193"/>
      <c r="I243" s="193"/>
      <c r="J243" s="193"/>
      <c r="K243" s="193"/>
      <c r="L243" s="193"/>
      <c r="M243" s="193"/>
      <c r="N243" s="193"/>
      <c r="O243" s="193"/>
      <c r="P243" s="193"/>
      <c r="Q243" s="193"/>
      <c r="R243" s="193"/>
      <c r="S243" s="6"/>
    </row>
    <row r="244" spans="1:19" ht="15.75" x14ac:dyDescent="0.25">
      <c r="A244" s="204"/>
      <c r="B244" s="169"/>
      <c r="C244" s="169"/>
      <c r="D244" s="169"/>
      <c r="E244" s="191"/>
      <c r="F244" s="192"/>
      <c r="G244" s="205"/>
      <c r="H244" s="205"/>
      <c r="I244" s="205"/>
      <c r="J244" s="193"/>
      <c r="K244" s="193"/>
      <c r="L244" s="193"/>
      <c r="M244" s="193"/>
      <c r="N244" s="193"/>
      <c r="O244" s="193"/>
      <c r="P244" s="193"/>
      <c r="Q244" s="193"/>
      <c r="R244" s="193"/>
      <c r="S244" s="6"/>
    </row>
    <row r="245" spans="1:19" x14ac:dyDescent="0.25">
      <c r="A245" s="158"/>
      <c r="B245" s="158"/>
      <c r="C245" s="158"/>
      <c r="D245" s="158"/>
      <c r="E245" s="159"/>
      <c r="F245" s="159"/>
      <c r="G245" s="159"/>
      <c r="H245" s="159"/>
      <c r="I245" s="159"/>
      <c r="J245" s="158"/>
      <c r="K245" s="159"/>
      <c r="L245" s="159"/>
      <c r="M245" s="159"/>
      <c r="N245" s="159"/>
      <c r="O245" s="159"/>
      <c r="P245" s="159"/>
      <c r="Q245" s="159"/>
      <c r="R245" s="159"/>
      <c r="S245" s="6"/>
    </row>
    <row r="246" spans="1:19" ht="15.75" x14ac:dyDescent="0.25">
      <c r="A246" s="160"/>
      <c r="B246" s="161"/>
      <c r="C246" s="161"/>
      <c r="D246" s="161"/>
      <c r="E246" s="162"/>
      <c r="F246" s="163"/>
      <c r="G246" s="161"/>
      <c r="H246" s="161"/>
      <c r="I246" s="161"/>
      <c r="J246" s="164"/>
      <c r="K246" s="162"/>
      <c r="L246" s="162"/>
      <c r="M246" s="162"/>
      <c r="N246" s="162"/>
      <c r="O246" s="162"/>
      <c r="P246" s="162"/>
      <c r="Q246" s="162"/>
      <c r="R246" s="162"/>
      <c r="S246" s="6"/>
    </row>
    <row r="247" spans="1:19" x14ac:dyDescent="0.25">
      <c r="A247" s="160"/>
      <c r="B247" s="165"/>
      <c r="C247" s="165"/>
      <c r="D247" s="165"/>
      <c r="E247" s="166"/>
      <c r="F247" s="167"/>
      <c r="G247" s="165"/>
      <c r="H247" s="165"/>
      <c r="I247" s="165"/>
      <c r="J247" s="165"/>
      <c r="K247" s="166"/>
      <c r="L247" s="166"/>
      <c r="M247" s="166"/>
      <c r="N247" s="166"/>
      <c r="O247" s="166"/>
      <c r="P247" s="166"/>
      <c r="Q247" s="166"/>
      <c r="R247" s="166"/>
      <c r="S247" s="6"/>
    </row>
    <row r="248" spans="1:19" ht="15.75" x14ac:dyDescent="0.25">
      <c r="A248" s="160"/>
      <c r="B248" s="169"/>
      <c r="C248" s="169"/>
      <c r="D248" s="169"/>
      <c r="E248" s="164"/>
      <c r="F248" s="163"/>
      <c r="G248" s="164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6"/>
    </row>
    <row r="249" spans="1:19" ht="15.75" x14ac:dyDescent="0.25">
      <c r="A249" s="160"/>
      <c r="B249" s="169"/>
      <c r="C249" s="169"/>
      <c r="D249" s="169"/>
      <c r="E249" s="164"/>
      <c r="F249" s="163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6"/>
    </row>
    <row r="250" spans="1:19" ht="15.75" x14ac:dyDescent="0.25">
      <c r="A250" s="178"/>
      <c r="B250" s="196"/>
      <c r="C250" s="196"/>
      <c r="D250" s="196"/>
      <c r="E250" s="180"/>
      <c r="F250" s="181"/>
      <c r="G250" s="182"/>
      <c r="H250" s="182"/>
      <c r="I250" s="182"/>
      <c r="J250" s="182"/>
      <c r="K250" s="182"/>
      <c r="L250" s="182"/>
      <c r="M250" s="182"/>
      <c r="N250" s="182"/>
      <c r="O250" s="182"/>
      <c r="P250" s="182"/>
      <c r="Q250" s="182"/>
      <c r="R250" s="182"/>
      <c r="S250" s="6"/>
    </row>
    <row r="251" spans="1:19" ht="15.75" x14ac:dyDescent="0.25">
      <c r="A251" s="178"/>
      <c r="B251" s="197"/>
      <c r="C251" s="197"/>
      <c r="D251" s="197"/>
      <c r="E251" s="180"/>
      <c r="F251" s="181"/>
      <c r="G251" s="182"/>
      <c r="H251" s="182"/>
      <c r="I251" s="182"/>
      <c r="J251" s="182"/>
      <c r="K251" s="182"/>
      <c r="L251" s="182"/>
      <c r="M251" s="182"/>
      <c r="N251" s="182"/>
      <c r="O251" s="182"/>
      <c r="P251" s="182"/>
      <c r="Q251" s="182"/>
      <c r="R251" s="182"/>
      <c r="S251" s="6"/>
    </row>
    <row r="252" spans="1:19" ht="15.75" x14ac:dyDescent="0.25">
      <c r="A252" s="178"/>
      <c r="B252" s="183"/>
      <c r="C252" s="183"/>
      <c r="D252" s="183"/>
      <c r="E252" s="180"/>
      <c r="F252" s="181"/>
      <c r="G252" s="182"/>
      <c r="H252" s="182"/>
      <c r="I252" s="182"/>
      <c r="J252" s="182"/>
      <c r="K252" s="182"/>
      <c r="L252" s="182"/>
      <c r="M252" s="182"/>
      <c r="N252" s="182"/>
      <c r="O252" s="182"/>
      <c r="P252" s="182"/>
      <c r="Q252" s="182"/>
      <c r="R252" s="182"/>
      <c r="S252" s="6"/>
    </row>
    <row r="253" spans="1:19" ht="15.75" x14ac:dyDescent="0.25">
      <c r="A253" s="178"/>
      <c r="B253" s="183"/>
      <c r="C253" s="183"/>
      <c r="D253" s="183"/>
      <c r="E253" s="180"/>
      <c r="F253" s="181"/>
      <c r="G253" s="182"/>
      <c r="H253" s="182"/>
      <c r="I253" s="182"/>
      <c r="J253" s="182"/>
      <c r="K253" s="182"/>
      <c r="L253" s="182"/>
      <c r="M253" s="182"/>
      <c r="N253" s="182"/>
      <c r="O253" s="182"/>
      <c r="P253" s="182"/>
      <c r="Q253" s="182"/>
      <c r="R253" s="182"/>
      <c r="S253" s="6"/>
    </row>
    <row r="254" spans="1:19" ht="15.75" x14ac:dyDescent="0.25">
      <c r="A254" s="178"/>
      <c r="B254" s="183"/>
      <c r="C254" s="183"/>
      <c r="D254" s="183"/>
      <c r="E254" s="180"/>
      <c r="F254" s="181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6"/>
    </row>
    <row r="255" spans="1:19" ht="15.75" x14ac:dyDescent="0.25">
      <c r="A255" s="178"/>
      <c r="B255" s="183"/>
      <c r="C255" s="183"/>
      <c r="D255" s="183"/>
      <c r="E255" s="180"/>
      <c r="F255" s="181"/>
      <c r="G255" s="182"/>
      <c r="H255" s="182"/>
      <c r="I255" s="182"/>
      <c r="J255" s="182"/>
      <c r="K255" s="182"/>
      <c r="L255" s="182"/>
      <c r="M255" s="182"/>
      <c r="N255" s="182"/>
      <c r="O255" s="182"/>
      <c r="P255" s="182"/>
      <c r="Q255" s="182"/>
      <c r="R255" s="182"/>
      <c r="S255" s="6"/>
    </row>
    <row r="256" spans="1:19" ht="15.75" x14ac:dyDescent="0.25">
      <c r="A256" s="178"/>
      <c r="B256" s="179"/>
      <c r="C256" s="179"/>
      <c r="D256" s="179"/>
      <c r="E256" s="180"/>
      <c r="F256" s="181"/>
      <c r="G256" s="182"/>
      <c r="H256" s="182"/>
      <c r="I256" s="182"/>
      <c r="J256" s="182"/>
      <c r="K256" s="182"/>
      <c r="L256" s="182"/>
      <c r="M256" s="182"/>
      <c r="N256" s="182"/>
      <c r="O256" s="182"/>
      <c r="P256" s="182"/>
      <c r="Q256" s="182"/>
      <c r="R256" s="182"/>
      <c r="S256" s="6"/>
    </row>
    <row r="257" spans="1:19" ht="15.75" x14ac:dyDescent="0.25">
      <c r="A257" s="178"/>
      <c r="B257" s="183"/>
      <c r="C257" s="183"/>
      <c r="D257" s="183"/>
      <c r="E257" s="180"/>
      <c r="F257" s="181"/>
      <c r="G257" s="182"/>
      <c r="H257" s="182"/>
      <c r="I257" s="182"/>
      <c r="J257" s="182"/>
      <c r="K257" s="182"/>
      <c r="L257" s="182"/>
      <c r="M257" s="182"/>
      <c r="N257" s="182"/>
      <c r="O257" s="182"/>
      <c r="P257" s="182"/>
      <c r="Q257" s="182"/>
      <c r="R257" s="182"/>
      <c r="S257" s="6"/>
    </row>
    <row r="258" spans="1:19" ht="15.75" x14ac:dyDescent="0.25">
      <c r="A258" s="178"/>
      <c r="B258" s="179"/>
      <c r="C258" s="179"/>
      <c r="D258" s="179"/>
      <c r="E258" s="180"/>
      <c r="F258" s="181"/>
      <c r="G258" s="182"/>
      <c r="H258" s="182"/>
      <c r="I258" s="182"/>
      <c r="J258" s="182"/>
      <c r="K258" s="182"/>
      <c r="L258" s="182"/>
      <c r="M258" s="182"/>
      <c r="N258" s="182"/>
      <c r="O258" s="182"/>
      <c r="P258" s="182"/>
      <c r="Q258" s="182"/>
      <c r="R258" s="182"/>
      <c r="S258" s="6"/>
    </row>
    <row r="259" spans="1:19" ht="15.75" x14ac:dyDescent="0.25">
      <c r="A259" s="178"/>
      <c r="B259" s="183"/>
      <c r="C259" s="183"/>
      <c r="D259" s="183"/>
      <c r="E259" s="180"/>
      <c r="F259" s="181"/>
      <c r="G259" s="182"/>
      <c r="H259" s="182"/>
      <c r="I259" s="182"/>
      <c r="J259" s="182"/>
      <c r="K259" s="182"/>
      <c r="L259" s="182"/>
      <c r="M259" s="182"/>
      <c r="N259" s="182"/>
      <c r="O259" s="182"/>
      <c r="P259" s="182"/>
      <c r="Q259" s="182"/>
      <c r="R259" s="182"/>
      <c r="S259" s="6"/>
    </row>
    <row r="260" spans="1:19" ht="15.75" x14ac:dyDescent="0.25">
      <c r="A260" s="186"/>
      <c r="B260" s="179"/>
      <c r="C260" s="179"/>
      <c r="D260" s="179"/>
      <c r="E260" s="180"/>
      <c r="F260" s="181"/>
      <c r="G260" s="182"/>
      <c r="H260" s="182"/>
      <c r="I260" s="182"/>
      <c r="J260" s="182"/>
      <c r="K260" s="182"/>
      <c r="L260" s="182"/>
      <c r="M260" s="182"/>
      <c r="N260" s="182"/>
      <c r="O260" s="182"/>
      <c r="P260" s="182"/>
      <c r="Q260" s="182"/>
      <c r="R260" s="182"/>
      <c r="S260" s="6"/>
    </row>
    <row r="261" spans="1:19" ht="15.75" x14ac:dyDescent="0.25">
      <c r="A261" s="178"/>
      <c r="B261" s="179"/>
      <c r="C261" s="179"/>
      <c r="D261" s="179"/>
      <c r="E261" s="180"/>
      <c r="F261" s="181"/>
      <c r="G261" s="182"/>
      <c r="H261" s="182"/>
      <c r="I261" s="182"/>
      <c r="J261" s="182"/>
      <c r="K261" s="182"/>
      <c r="L261" s="182"/>
      <c r="M261" s="182"/>
      <c r="N261" s="182"/>
      <c r="O261" s="182"/>
      <c r="P261" s="182"/>
      <c r="Q261" s="182"/>
      <c r="R261" s="182"/>
      <c r="S261" s="6"/>
    </row>
    <row r="262" spans="1:19" ht="15.75" x14ac:dyDescent="0.25">
      <c r="A262" s="178"/>
      <c r="B262" s="183"/>
      <c r="C262" s="183"/>
      <c r="D262" s="183"/>
      <c r="E262" s="180"/>
      <c r="F262" s="181"/>
      <c r="G262" s="182"/>
      <c r="H262" s="182"/>
      <c r="I262" s="182"/>
      <c r="J262" s="182"/>
      <c r="K262" s="182"/>
      <c r="L262" s="182"/>
      <c r="M262" s="182"/>
      <c r="N262" s="182"/>
      <c r="O262" s="182"/>
      <c r="P262" s="182"/>
      <c r="Q262" s="182"/>
      <c r="R262" s="182"/>
      <c r="S262" s="6"/>
    </row>
    <row r="263" spans="1:19" ht="15.75" x14ac:dyDescent="0.25">
      <c r="A263" s="178"/>
      <c r="B263" s="183"/>
      <c r="C263" s="183"/>
      <c r="D263" s="183"/>
      <c r="E263" s="180"/>
      <c r="F263" s="181"/>
      <c r="G263" s="182"/>
      <c r="H263" s="182"/>
      <c r="I263" s="182"/>
      <c r="J263" s="182"/>
      <c r="K263" s="182"/>
      <c r="L263" s="182"/>
      <c r="M263" s="182"/>
      <c r="N263" s="182"/>
      <c r="O263" s="182"/>
      <c r="P263" s="182"/>
      <c r="Q263" s="182"/>
      <c r="R263" s="182"/>
      <c r="S263" s="6"/>
    </row>
    <row r="264" spans="1:19" ht="15.75" x14ac:dyDescent="0.25">
      <c r="A264" s="178"/>
      <c r="B264" s="183"/>
      <c r="C264" s="183"/>
      <c r="D264" s="183"/>
      <c r="E264" s="180"/>
      <c r="F264" s="181"/>
      <c r="G264" s="182"/>
      <c r="H264" s="182"/>
      <c r="I264" s="182"/>
      <c r="J264" s="182"/>
      <c r="K264" s="182"/>
      <c r="L264" s="182"/>
      <c r="M264" s="182"/>
      <c r="N264" s="182"/>
      <c r="O264" s="182"/>
      <c r="P264" s="182"/>
      <c r="Q264" s="182"/>
      <c r="R264" s="182"/>
      <c r="S264" s="6"/>
    </row>
    <row r="265" spans="1:19" ht="15.75" x14ac:dyDescent="0.25">
      <c r="A265" s="187"/>
      <c r="B265" s="188"/>
      <c r="C265" s="188"/>
      <c r="D265" s="188"/>
      <c r="E265" s="180"/>
      <c r="F265" s="181"/>
      <c r="G265" s="182"/>
      <c r="H265" s="182"/>
      <c r="I265" s="182"/>
      <c r="J265" s="182"/>
      <c r="K265" s="182"/>
      <c r="L265" s="182"/>
      <c r="M265" s="182"/>
      <c r="N265" s="182"/>
      <c r="O265" s="182"/>
      <c r="P265" s="182"/>
      <c r="Q265" s="182"/>
      <c r="R265" s="182"/>
      <c r="S265" s="6"/>
    </row>
    <row r="266" spans="1:19" ht="15.75" x14ac:dyDescent="0.25">
      <c r="A266" s="187"/>
      <c r="B266" s="209"/>
      <c r="C266" s="209"/>
      <c r="D266" s="209"/>
      <c r="E266" s="180"/>
      <c r="F266" s="181"/>
      <c r="G266" s="190"/>
      <c r="H266" s="190"/>
      <c r="I266" s="190"/>
      <c r="J266" s="190"/>
      <c r="K266" s="190"/>
      <c r="L266" s="190"/>
      <c r="M266" s="190"/>
      <c r="N266" s="190"/>
      <c r="O266" s="190"/>
      <c r="P266" s="190"/>
      <c r="Q266" s="190"/>
      <c r="R266" s="190"/>
      <c r="S266" s="6"/>
    </row>
    <row r="267" spans="1:19" ht="15.75" x14ac:dyDescent="0.25">
      <c r="A267" s="160"/>
      <c r="B267" s="203"/>
      <c r="C267" s="203"/>
      <c r="D267" s="203"/>
      <c r="E267" s="164"/>
      <c r="F267" s="192"/>
      <c r="G267" s="193"/>
      <c r="H267" s="193"/>
      <c r="I267" s="193"/>
      <c r="J267" s="193"/>
      <c r="K267" s="193"/>
      <c r="L267" s="193"/>
      <c r="M267" s="193"/>
      <c r="N267" s="193"/>
      <c r="O267" s="193"/>
      <c r="P267" s="193"/>
      <c r="Q267" s="193"/>
      <c r="R267" s="193"/>
      <c r="S267" s="6"/>
    </row>
    <row r="268" spans="1:19" ht="15.75" x14ac:dyDescent="0.25">
      <c r="A268" s="160"/>
      <c r="B268" s="194"/>
      <c r="C268" s="194"/>
      <c r="D268" s="194"/>
      <c r="E268" s="164"/>
      <c r="F268" s="163"/>
      <c r="G268" s="216"/>
      <c r="H268" s="216"/>
      <c r="I268" s="216"/>
      <c r="J268" s="216"/>
      <c r="K268" s="216"/>
      <c r="L268" s="216"/>
      <c r="M268" s="216"/>
      <c r="N268" s="216"/>
      <c r="O268" s="216"/>
      <c r="P268" s="216"/>
      <c r="Q268" s="216"/>
      <c r="R268" s="216"/>
      <c r="S268" s="6"/>
    </row>
    <row r="269" spans="1:19" ht="15.75" x14ac:dyDescent="0.25">
      <c r="A269" s="178"/>
      <c r="B269" s="206"/>
      <c r="C269" s="206"/>
      <c r="D269" s="206"/>
      <c r="E269" s="180"/>
      <c r="F269" s="181"/>
      <c r="G269" s="182"/>
      <c r="H269" s="182"/>
      <c r="I269" s="182"/>
      <c r="J269" s="182"/>
      <c r="K269" s="182"/>
      <c r="L269" s="182"/>
      <c r="M269" s="182"/>
      <c r="N269" s="182"/>
      <c r="O269" s="182"/>
      <c r="P269" s="182"/>
      <c r="Q269" s="182"/>
      <c r="R269" s="182"/>
      <c r="S269" s="6"/>
    </row>
    <row r="270" spans="1:19" ht="15.75" x14ac:dyDescent="0.25">
      <c r="A270" s="178"/>
      <c r="B270" s="207"/>
      <c r="C270" s="207"/>
      <c r="D270" s="207"/>
      <c r="E270" s="180"/>
      <c r="F270" s="181"/>
      <c r="G270" s="182"/>
      <c r="H270" s="182"/>
      <c r="I270" s="182"/>
      <c r="J270" s="182"/>
      <c r="K270" s="182"/>
      <c r="L270" s="182"/>
      <c r="M270" s="182"/>
      <c r="N270" s="182"/>
      <c r="O270" s="182"/>
      <c r="P270" s="182"/>
      <c r="Q270" s="182"/>
      <c r="R270" s="182"/>
      <c r="S270" s="6"/>
    </row>
    <row r="271" spans="1:19" ht="15.75" x14ac:dyDescent="0.25">
      <c r="A271" s="187"/>
      <c r="B271" s="196"/>
      <c r="C271" s="196"/>
      <c r="D271" s="196"/>
      <c r="E271" s="180"/>
      <c r="F271" s="181"/>
      <c r="G271" s="182"/>
      <c r="H271" s="182"/>
      <c r="I271" s="182"/>
      <c r="J271" s="182"/>
      <c r="K271" s="182"/>
      <c r="L271" s="182"/>
      <c r="M271" s="182"/>
      <c r="N271" s="182"/>
      <c r="O271" s="182"/>
      <c r="P271" s="182"/>
      <c r="Q271" s="182"/>
      <c r="R271" s="182"/>
      <c r="S271" s="6"/>
    </row>
    <row r="272" spans="1:19" ht="15.75" x14ac:dyDescent="0.25">
      <c r="A272" s="187"/>
      <c r="B272" s="197"/>
      <c r="C272" s="197"/>
      <c r="D272" s="197"/>
      <c r="E272" s="180"/>
      <c r="F272" s="181"/>
      <c r="G272" s="182"/>
      <c r="H272" s="182"/>
      <c r="I272" s="182"/>
      <c r="J272" s="182"/>
      <c r="K272" s="182"/>
      <c r="L272" s="182"/>
      <c r="M272" s="182"/>
      <c r="N272" s="182"/>
      <c r="O272" s="182"/>
      <c r="P272" s="182"/>
      <c r="Q272" s="182"/>
      <c r="R272" s="182"/>
      <c r="S272" s="6"/>
    </row>
    <row r="273" spans="1:19" ht="15.75" x14ac:dyDescent="0.25">
      <c r="A273" s="187"/>
      <c r="B273" s="197"/>
      <c r="C273" s="197"/>
      <c r="D273" s="197"/>
      <c r="E273" s="180"/>
      <c r="F273" s="181"/>
      <c r="G273" s="182"/>
      <c r="H273" s="182"/>
      <c r="I273" s="182"/>
      <c r="J273" s="182"/>
      <c r="K273" s="182"/>
      <c r="L273" s="182"/>
      <c r="M273" s="182"/>
      <c r="N273" s="182"/>
      <c r="O273" s="182"/>
      <c r="P273" s="182"/>
      <c r="Q273" s="182"/>
      <c r="R273" s="182"/>
      <c r="S273" s="6"/>
    </row>
    <row r="274" spans="1:19" ht="15.75" x14ac:dyDescent="0.25">
      <c r="A274" s="187"/>
      <c r="B274" s="197"/>
      <c r="C274" s="197"/>
      <c r="D274" s="197"/>
      <c r="E274" s="180"/>
      <c r="F274" s="181"/>
      <c r="G274" s="182"/>
      <c r="H274" s="182"/>
      <c r="I274" s="182"/>
      <c r="J274" s="182"/>
      <c r="K274" s="182"/>
      <c r="L274" s="182"/>
      <c r="M274" s="182"/>
      <c r="N274" s="182"/>
      <c r="O274" s="182"/>
      <c r="P274" s="182"/>
      <c r="Q274" s="182"/>
      <c r="R274" s="182"/>
      <c r="S274" s="6"/>
    </row>
    <row r="275" spans="1:19" ht="15.75" x14ac:dyDescent="0.25">
      <c r="A275" s="187"/>
      <c r="B275" s="197"/>
      <c r="C275" s="197"/>
      <c r="D275" s="197"/>
      <c r="E275" s="180"/>
      <c r="F275" s="181"/>
      <c r="G275" s="182"/>
      <c r="H275" s="182"/>
      <c r="I275" s="182"/>
      <c r="J275" s="182"/>
      <c r="K275" s="182"/>
      <c r="L275" s="182"/>
      <c r="M275" s="182"/>
      <c r="N275" s="182"/>
      <c r="O275" s="182"/>
      <c r="P275" s="182"/>
      <c r="Q275" s="182"/>
      <c r="R275" s="182"/>
      <c r="S275" s="6"/>
    </row>
    <row r="276" spans="1:19" ht="15.75" x14ac:dyDescent="0.25">
      <c r="A276" s="187"/>
      <c r="B276" s="197"/>
      <c r="C276" s="197"/>
      <c r="D276" s="197"/>
      <c r="E276" s="180"/>
      <c r="F276" s="181"/>
      <c r="G276" s="182"/>
      <c r="H276" s="182"/>
      <c r="I276" s="182"/>
      <c r="J276" s="182"/>
      <c r="K276" s="182"/>
      <c r="L276" s="182"/>
      <c r="M276" s="182"/>
      <c r="N276" s="182"/>
      <c r="O276" s="182"/>
      <c r="P276" s="182"/>
      <c r="Q276" s="182"/>
      <c r="R276" s="182"/>
      <c r="S276" s="6"/>
    </row>
    <row r="277" spans="1:19" ht="15.75" x14ac:dyDescent="0.25">
      <c r="A277" s="187"/>
      <c r="B277" s="197"/>
      <c r="C277" s="197"/>
      <c r="D277" s="197"/>
      <c r="E277" s="180"/>
      <c r="F277" s="181"/>
      <c r="G277" s="182"/>
      <c r="H277" s="182"/>
      <c r="I277" s="182"/>
      <c r="J277" s="182"/>
      <c r="K277" s="182"/>
      <c r="L277" s="182"/>
      <c r="M277" s="182"/>
      <c r="N277" s="182"/>
      <c r="O277" s="182"/>
      <c r="P277" s="182"/>
      <c r="Q277" s="182"/>
      <c r="R277" s="182"/>
      <c r="S277" s="6"/>
    </row>
    <row r="278" spans="1:19" ht="15.75" x14ac:dyDescent="0.25">
      <c r="A278" s="187"/>
      <c r="B278" s="197"/>
      <c r="C278" s="197"/>
      <c r="D278" s="197"/>
      <c r="E278" s="180"/>
      <c r="F278" s="181"/>
      <c r="G278" s="182"/>
      <c r="H278" s="182"/>
      <c r="I278" s="182"/>
      <c r="J278" s="182"/>
      <c r="K278" s="182"/>
      <c r="L278" s="182"/>
      <c r="M278" s="182"/>
      <c r="N278" s="182"/>
      <c r="O278" s="182"/>
      <c r="P278" s="182"/>
      <c r="Q278" s="182"/>
      <c r="R278" s="182"/>
      <c r="S278" s="6"/>
    </row>
    <row r="279" spans="1:19" ht="15.75" x14ac:dyDescent="0.25">
      <c r="A279" s="178"/>
      <c r="B279" s="196"/>
      <c r="C279" s="196"/>
      <c r="D279" s="196"/>
      <c r="E279" s="180"/>
      <c r="F279" s="181"/>
      <c r="G279" s="182"/>
      <c r="H279" s="182"/>
      <c r="I279" s="182"/>
      <c r="J279" s="182"/>
      <c r="K279" s="182"/>
      <c r="L279" s="182"/>
      <c r="M279" s="182"/>
      <c r="N279" s="182"/>
      <c r="O279" s="182"/>
      <c r="P279" s="182"/>
      <c r="Q279" s="182"/>
      <c r="R279" s="182"/>
      <c r="S279" s="6"/>
    </row>
    <row r="280" spans="1:19" ht="15.75" x14ac:dyDescent="0.25">
      <c r="A280" s="178"/>
      <c r="B280" s="197"/>
      <c r="C280" s="197"/>
      <c r="D280" s="197"/>
      <c r="E280" s="180"/>
      <c r="F280" s="181"/>
      <c r="G280" s="182"/>
      <c r="H280" s="182"/>
      <c r="I280" s="182"/>
      <c r="J280" s="182"/>
      <c r="K280" s="182"/>
      <c r="L280" s="182"/>
      <c r="M280" s="182"/>
      <c r="N280" s="182"/>
      <c r="O280" s="182"/>
      <c r="P280" s="182"/>
      <c r="Q280" s="182"/>
      <c r="R280" s="182"/>
      <c r="S280" s="6"/>
    </row>
    <row r="281" spans="1:19" ht="15.75" x14ac:dyDescent="0.25">
      <c r="A281" s="178"/>
      <c r="B281" s="179"/>
      <c r="C281" s="179"/>
      <c r="D281" s="179"/>
      <c r="E281" s="180"/>
      <c r="F281" s="181"/>
      <c r="G281" s="182"/>
      <c r="H281" s="182"/>
      <c r="I281" s="182"/>
      <c r="J281" s="182"/>
      <c r="K281" s="182"/>
      <c r="L281" s="182"/>
      <c r="M281" s="182"/>
      <c r="N281" s="182"/>
      <c r="O281" s="182"/>
      <c r="P281" s="182"/>
      <c r="Q281" s="182"/>
      <c r="R281" s="182"/>
      <c r="S281" s="6"/>
    </row>
    <row r="282" spans="1:19" ht="15.75" x14ac:dyDescent="0.25">
      <c r="A282" s="178"/>
      <c r="B282" s="183"/>
      <c r="C282" s="183"/>
      <c r="D282" s="183"/>
      <c r="E282" s="180"/>
      <c r="F282" s="181"/>
      <c r="G282" s="182"/>
      <c r="H282" s="182"/>
      <c r="I282" s="182"/>
      <c r="J282" s="182"/>
      <c r="K282" s="182"/>
      <c r="L282" s="182"/>
      <c r="M282" s="182"/>
      <c r="N282" s="182"/>
      <c r="O282" s="182"/>
      <c r="P282" s="182"/>
      <c r="Q282" s="182"/>
      <c r="R282" s="182"/>
      <c r="S282" s="6"/>
    </row>
    <row r="283" spans="1:19" ht="15.75" x14ac:dyDescent="0.25">
      <c r="A283" s="178"/>
      <c r="B283" s="211"/>
      <c r="C283" s="211"/>
      <c r="D283" s="211"/>
      <c r="E283" s="180"/>
      <c r="F283" s="181"/>
      <c r="G283" s="182"/>
      <c r="H283" s="182"/>
      <c r="I283" s="182"/>
      <c r="J283" s="182"/>
      <c r="K283" s="182"/>
      <c r="L283" s="182"/>
      <c r="M283" s="182"/>
      <c r="N283" s="182"/>
      <c r="O283" s="182"/>
      <c r="P283" s="182"/>
      <c r="Q283" s="182"/>
      <c r="R283" s="182"/>
      <c r="S283" s="6"/>
    </row>
    <row r="284" spans="1:19" ht="15.75" x14ac:dyDescent="0.25">
      <c r="A284" s="187"/>
      <c r="B284" s="174"/>
      <c r="C284" s="174"/>
      <c r="D284" s="174"/>
      <c r="E284" s="164"/>
      <c r="F284" s="175"/>
      <c r="G284" s="164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6"/>
    </row>
    <row r="285" spans="1:19" ht="15.75" x14ac:dyDescent="0.25">
      <c r="A285" s="187"/>
      <c r="B285" s="176"/>
      <c r="C285" s="176"/>
      <c r="D285" s="176"/>
      <c r="E285" s="164"/>
      <c r="F285" s="175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6"/>
    </row>
    <row r="286" spans="1:19" ht="15.75" x14ac:dyDescent="0.25">
      <c r="A286" s="187"/>
      <c r="B286" s="177"/>
      <c r="C286" s="177"/>
      <c r="D286" s="177"/>
      <c r="E286" s="164"/>
      <c r="F286" s="175"/>
      <c r="G286" s="164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6"/>
    </row>
    <row r="287" spans="1:19" ht="15.75" x14ac:dyDescent="0.25">
      <c r="A287" s="187"/>
      <c r="B287" s="176"/>
      <c r="C287" s="176"/>
      <c r="D287" s="176"/>
      <c r="E287" s="164"/>
      <c r="F287" s="175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6"/>
    </row>
    <row r="288" spans="1:19" ht="15.75" x14ac:dyDescent="0.25">
      <c r="A288" s="187"/>
      <c r="B288" s="176"/>
      <c r="C288" s="176"/>
      <c r="D288" s="176"/>
      <c r="E288" s="164"/>
      <c r="F288" s="175"/>
      <c r="G288" s="164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6"/>
    </row>
    <row r="289" spans="1:19" ht="15.75" x14ac:dyDescent="0.25">
      <c r="A289" s="187"/>
      <c r="B289" s="176"/>
      <c r="C289" s="176"/>
      <c r="D289" s="176"/>
      <c r="E289" s="164"/>
      <c r="F289" s="175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6"/>
    </row>
    <row r="290" spans="1:19" ht="15.75" x14ac:dyDescent="0.25">
      <c r="A290" s="187"/>
      <c r="B290" s="176"/>
      <c r="C290" s="176"/>
      <c r="D290" s="176"/>
      <c r="E290" s="164"/>
      <c r="F290" s="175"/>
      <c r="G290" s="164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6"/>
    </row>
    <row r="291" spans="1:19" ht="15.75" x14ac:dyDescent="0.25">
      <c r="A291" s="187"/>
      <c r="B291" s="177"/>
      <c r="C291" s="177"/>
      <c r="D291" s="177"/>
      <c r="E291" s="164"/>
      <c r="F291" s="175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6"/>
    </row>
    <row r="292" spans="1:19" ht="15.75" x14ac:dyDescent="0.25">
      <c r="A292" s="173"/>
      <c r="B292" s="174"/>
      <c r="C292" s="174"/>
      <c r="D292" s="174"/>
      <c r="E292" s="164"/>
      <c r="F292" s="175"/>
      <c r="G292" s="164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6"/>
    </row>
    <row r="293" spans="1:19" ht="15.75" x14ac:dyDescent="0.25">
      <c r="A293" s="173"/>
      <c r="B293" s="209"/>
      <c r="C293" s="209"/>
      <c r="D293" s="209"/>
      <c r="E293" s="164"/>
      <c r="F293" s="217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6"/>
    </row>
    <row r="294" spans="1:19" ht="15.75" x14ac:dyDescent="0.25">
      <c r="A294" s="173"/>
      <c r="B294" s="209"/>
      <c r="C294" s="209"/>
      <c r="D294" s="209"/>
      <c r="E294" s="164"/>
      <c r="F294" s="217"/>
      <c r="G294" s="164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6"/>
    </row>
    <row r="295" spans="1:19" ht="15.75" x14ac:dyDescent="0.25">
      <c r="A295" s="186"/>
      <c r="B295" s="150"/>
      <c r="C295" s="150"/>
      <c r="D295" s="150"/>
      <c r="E295" s="180"/>
      <c r="F295" s="181"/>
      <c r="G295" s="182"/>
      <c r="H295" s="182"/>
      <c r="I295" s="182"/>
      <c r="J295" s="182"/>
      <c r="K295" s="182"/>
      <c r="L295" s="182"/>
      <c r="M295" s="182"/>
      <c r="N295" s="182"/>
      <c r="O295" s="182"/>
      <c r="P295" s="182"/>
      <c r="Q295" s="182"/>
      <c r="R295" s="182"/>
      <c r="S295" s="6"/>
    </row>
    <row r="296" spans="1:19" ht="15.75" x14ac:dyDescent="0.25">
      <c r="A296" s="160"/>
      <c r="B296" s="194"/>
      <c r="C296" s="194"/>
      <c r="D296" s="194"/>
      <c r="E296" s="191"/>
      <c r="F296" s="192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6"/>
    </row>
    <row r="297" spans="1:19" ht="15.75" x14ac:dyDescent="0.25">
      <c r="A297" s="160"/>
      <c r="B297" s="169"/>
      <c r="C297" s="169"/>
      <c r="D297" s="169"/>
      <c r="E297" s="191"/>
      <c r="F297" s="192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6"/>
    </row>
    <row r="298" spans="1:19" ht="15.75" x14ac:dyDescent="0.25">
      <c r="A298" s="204"/>
      <c r="B298" s="169"/>
      <c r="C298" s="169"/>
      <c r="D298" s="169"/>
      <c r="E298" s="191"/>
      <c r="F298" s="192"/>
      <c r="G298" s="205"/>
      <c r="H298" s="205"/>
      <c r="I298" s="205"/>
      <c r="J298" s="193"/>
      <c r="K298" s="193"/>
      <c r="L298" s="193"/>
      <c r="M298" s="193"/>
      <c r="N298" s="193"/>
      <c r="O298" s="193"/>
      <c r="P298" s="193"/>
      <c r="Q298" s="193"/>
      <c r="R298" s="193"/>
      <c r="S298" s="6"/>
    </row>
    <row r="299" spans="1:19" x14ac:dyDescent="0.25">
      <c r="A299" s="100"/>
      <c r="B299" s="100"/>
      <c r="C299" s="100"/>
      <c r="D299" s="100"/>
      <c r="E299" s="101"/>
      <c r="F299" s="101"/>
      <c r="G299" s="101"/>
      <c r="H299" s="101"/>
      <c r="I299" s="101"/>
      <c r="J299" s="100"/>
      <c r="K299" s="101"/>
      <c r="L299" s="101"/>
      <c r="M299" s="101"/>
      <c r="N299" s="101"/>
      <c r="O299" s="101"/>
      <c r="P299" s="101"/>
      <c r="Q299" s="101"/>
      <c r="R299" s="101"/>
      <c r="S299" s="6"/>
    </row>
    <row r="300" spans="1:19" ht="15.75" x14ac:dyDescent="0.25">
      <c r="A300" s="102"/>
      <c r="B300" s="103"/>
      <c r="C300" s="103"/>
      <c r="D300" s="103"/>
      <c r="E300" s="102"/>
      <c r="F300" s="104"/>
      <c r="G300" s="105"/>
      <c r="H300" s="103"/>
      <c r="I300" s="103"/>
      <c r="J300" s="106"/>
      <c r="K300" s="102"/>
      <c r="L300" s="102"/>
      <c r="M300" s="102"/>
      <c r="N300" s="102"/>
      <c r="O300" s="102"/>
      <c r="P300" s="102"/>
      <c r="Q300" s="102"/>
      <c r="R300" s="102"/>
      <c r="S300" s="6"/>
    </row>
    <row r="301" spans="1:19" x14ac:dyDescent="0.25">
      <c r="A301" s="107"/>
      <c r="B301" s="108"/>
      <c r="C301" s="108"/>
      <c r="D301" s="108"/>
      <c r="E301" s="109"/>
      <c r="F301" s="110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6"/>
    </row>
    <row r="302" spans="1:19" ht="15.75" x14ac:dyDescent="0.25">
      <c r="A302" s="102"/>
      <c r="B302" s="111"/>
      <c r="C302" s="111"/>
      <c r="D302" s="111"/>
      <c r="E302" s="112"/>
      <c r="F302" s="113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6"/>
    </row>
    <row r="303" spans="1:19" ht="15.75" x14ac:dyDescent="0.25">
      <c r="A303" s="102"/>
      <c r="B303" s="111"/>
      <c r="C303" s="111"/>
      <c r="D303" s="111"/>
      <c r="E303" s="114"/>
      <c r="F303" s="115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6"/>
    </row>
    <row r="304" spans="1:19" ht="15.75" x14ac:dyDescent="0.25">
      <c r="A304" s="116"/>
      <c r="B304" s="218"/>
      <c r="C304" s="218"/>
      <c r="D304" s="218"/>
      <c r="E304" s="118"/>
      <c r="F304" s="219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6"/>
    </row>
    <row r="305" spans="1:19" ht="15.75" x14ac:dyDescent="0.25">
      <c r="A305" s="116"/>
      <c r="B305" s="121"/>
      <c r="C305" s="121"/>
      <c r="D305" s="121"/>
      <c r="E305" s="118"/>
      <c r="F305" s="219"/>
      <c r="G305" s="220"/>
      <c r="H305" s="220"/>
      <c r="I305" s="220"/>
      <c r="J305" s="220"/>
      <c r="K305" s="220"/>
      <c r="L305" s="220"/>
      <c r="M305" s="220"/>
      <c r="N305" s="106"/>
      <c r="O305" s="220"/>
      <c r="P305" s="220"/>
      <c r="Q305" s="220"/>
      <c r="R305" s="220"/>
      <c r="S305" s="6"/>
    </row>
    <row r="306" spans="1:19" ht="15.75" x14ac:dyDescent="0.25">
      <c r="A306" s="221"/>
      <c r="B306" s="222"/>
      <c r="C306" s="222"/>
      <c r="D306" s="222"/>
      <c r="E306" s="220"/>
      <c r="F306" s="219"/>
      <c r="G306" s="220"/>
      <c r="H306" s="220"/>
      <c r="I306" s="220"/>
      <c r="J306" s="220"/>
      <c r="K306" s="220"/>
      <c r="L306" s="220"/>
      <c r="M306" s="220"/>
      <c r="N306" s="106"/>
      <c r="O306" s="220"/>
      <c r="P306" s="220"/>
      <c r="Q306" s="220"/>
      <c r="R306" s="220"/>
      <c r="S306" s="6"/>
    </row>
    <row r="307" spans="1:19" ht="15.75" x14ac:dyDescent="0.25">
      <c r="A307" s="221"/>
      <c r="B307" s="223"/>
      <c r="C307" s="223"/>
      <c r="D307" s="223"/>
      <c r="E307" s="220"/>
      <c r="F307" s="219"/>
      <c r="G307" s="220"/>
      <c r="H307" s="220"/>
      <c r="I307" s="220"/>
      <c r="J307" s="220"/>
      <c r="K307" s="220"/>
      <c r="L307" s="220"/>
      <c r="M307" s="220"/>
      <c r="N307" s="106"/>
      <c r="O307" s="220"/>
      <c r="P307" s="220"/>
      <c r="Q307" s="220"/>
      <c r="R307" s="220"/>
      <c r="S307" s="6"/>
    </row>
    <row r="308" spans="1:19" ht="15.75" x14ac:dyDescent="0.25">
      <c r="A308" s="221"/>
      <c r="B308" s="223"/>
      <c r="C308" s="223"/>
      <c r="D308" s="223"/>
      <c r="E308" s="220"/>
      <c r="F308" s="219"/>
      <c r="G308" s="220"/>
      <c r="H308" s="220"/>
      <c r="I308" s="220"/>
      <c r="J308" s="220"/>
      <c r="K308" s="220"/>
      <c r="L308" s="220"/>
      <c r="M308" s="220"/>
      <c r="N308" s="106"/>
      <c r="O308" s="220"/>
      <c r="P308" s="220"/>
      <c r="Q308" s="220"/>
      <c r="R308" s="220"/>
      <c r="S308" s="6"/>
    </row>
    <row r="309" spans="1:19" ht="15.75" x14ac:dyDescent="0.25">
      <c r="A309" s="221"/>
      <c r="B309" s="121"/>
      <c r="C309" s="121"/>
      <c r="D309" s="121"/>
      <c r="E309" s="118"/>
      <c r="F309" s="123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6"/>
    </row>
    <row r="310" spans="1:19" ht="15.75" x14ac:dyDescent="0.25">
      <c r="A310" s="221"/>
      <c r="B310" s="121"/>
      <c r="C310" s="121"/>
      <c r="D310" s="121"/>
      <c r="E310" s="118"/>
      <c r="F310" s="123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6"/>
    </row>
    <row r="311" spans="1:19" ht="15.75" x14ac:dyDescent="0.25">
      <c r="A311" s="221"/>
      <c r="B311" s="121"/>
      <c r="C311" s="121"/>
      <c r="D311" s="121"/>
      <c r="E311" s="118"/>
      <c r="F311" s="123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6"/>
    </row>
    <row r="312" spans="1:19" ht="15.75" x14ac:dyDescent="0.25">
      <c r="A312" s="221"/>
      <c r="B312" s="121"/>
      <c r="C312" s="121"/>
      <c r="D312" s="121"/>
      <c r="E312" s="118"/>
      <c r="F312" s="123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6"/>
    </row>
    <row r="313" spans="1:19" ht="15.75" x14ac:dyDescent="0.25">
      <c r="A313" s="221"/>
      <c r="B313" s="121"/>
      <c r="C313" s="121"/>
      <c r="D313" s="121"/>
      <c r="E313" s="118"/>
      <c r="F313" s="123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6"/>
    </row>
    <row r="314" spans="1:19" ht="15.75" x14ac:dyDescent="0.25">
      <c r="A314" s="221"/>
      <c r="B314" s="121"/>
      <c r="C314" s="121"/>
      <c r="D314" s="121"/>
      <c r="E314" s="118"/>
      <c r="F314" s="123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6"/>
    </row>
    <row r="315" spans="1:19" ht="15.75" x14ac:dyDescent="0.25">
      <c r="A315" s="221"/>
      <c r="B315" s="124"/>
      <c r="C315" s="124"/>
      <c r="D315" s="124"/>
      <c r="E315" s="118"/>
      <c r="F315" s="119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6"/>
    </row>
    <row r="316" spans="1:19" ht="15.75" x14ac:dyDescent="0.25">
      <c r="A316" s="221"/>
      <c r="B316" s="121"/>
      <c r="C316" s="121"/>
      <c r="D316" s="121"/>
      <c r="E316" s="118"/>
      <c r="F316" s="119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6"/>
    </row>
    <row r="317" spans="1:19" ht="15.75" x14ac:dyDescent="0.25">
      <c r="A317" s="116"/>
      <c r="B317" s="117"/>
      <c r="C317" s="117"/>
      <c r="D317" s="117"/>
      <c r="E317" s="118"/>
      <c r="F317" s="119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6"/>
    </row>
    <row r="318" spans="1:19" ht="15.75" x14ac:dyDescent="0.25">
      <c r="A318" s="116"/>
      <c r="B318" s="121"/>
      <c r="C318" s="121"/>
      <c r="D318" s="121"/>
      <c r="E318" s="118"/>
      <c r="F318" s="119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6"/>
    </row>
    <row r="319" spans="1:19" ht="15.75" x14ac:dyDescent="0.25">
      <c r="A319" s="116"/>
      <c r="B319" s="121"/>
      <c r="C319" s="121"/>
      <c r="D319" s="121"/>
      <c r="E319" s="118"/>
      <c r="F319" s="119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6"/>
    </row>
    <row r="320" spans="1:19" ht="15.75" x14ac:dyDescent="0.25">
      <c r="A320" s="116"/>
      <c r="B320" s="121"/>
      <c r="C320" s="121"/>
      <c r="D320" s="121"/>
      <c r="E320" s="118"/>
      <c r="F320" s="119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6"/>
    </row>
    <row r="321" spans="1:19" ht="15.75" x14ac:dyDescent="0.25">
      <c r="A321" s="153"/>
      <c r="B321" s="117"/>
      <c r="C321" s="117"/>
      <c r="D321" s="117"/>
      <c r="E321" s="118"/>
      <c r="F321" s="119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6"/>
    </row>
    <row r="322" spans="1:19" ht="15.75" x14ac:dyDescent="0.25">
      <c r="A322" s="132"/>
      <c r="B322" s="133"/>
      <c r="C322" s="133"/>
      <c r="D322" s="133"/>
      <c r="E322" s="118"/>
      <c r="F322" s="119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6"/>
    </row>
    <row r="323" spans="1:19" ht="15.75" x14ac:dyDescent="0.25">
      <c r="A323" s="132"/>
      <c r="B323" s="126"/>
      <c r="C323" s="126"/>
      <c r="D323" s="126"/>
      <c r="E323" s="118"/>
      <c r="F323" s="119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6"/>
    </row>
    <row r="324" spans="1:19" ht="15.75" x14ac:dyDescent="0.25">
      <c r="A324" s="102"/>
      <c r="B324" s="111"/>
      <c r="C324" s="111"/>
      <c r="D324" s="111"/>
      <c r="E324" s="106"/>
      <c r="F324" s="134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6"/>
    </row>
    <row r="325" spans="1:19" ht="15.75" x14ac:dyDescent="0.25">
      <c r="A325" s="107"/>
      <c r="B325" s="136"/>
      <c r="C325" s="136"/>
      <c r="D325" s="136"/>
      <c r="E325" s="106"/>
      <c r="F325" s="134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6"/>
    </row>
    <row r="326" spans="1:19" ht="15.75" x14ac:dyDescent="0.25">
      <c r="A326" s="116"/>
      <c r="B326" s="122"/>
      <c r="C326" s="122"/>
      <c r="D326" s="122"/>
      <c r="E326" s="118"/>
      <c r="F326" s="119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6"/>
    </row>
    <row r="327" spans="1:19" ht="15.75" x14ac:dyDescent="0.25">
      <c r="A327" s="116"/>
      <c r="B327" s="137"/>
      <c r="C327" s="137"/>
      <c r="D327" s="137"/>
      <c r="E327" s="118"/>
      <c r="F327" s="119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6"/>
    </row>
    <row r="328" spans="1:19" ht="15.75" x14ac:dyDescent="0.25">
      <c r="A328" s="116"/>
      <c r="B328" s="137"/>
      <c r="C328" s="137"/>
      <c r="D328" s="137"/>
      <c r="E328" s="118"/>
      <c r="F328" s="119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6"/>
    </row>
    <row r="329" spans="1:19" ht="15.75" x14ac:dyDescent="0.25">
      <c r="A329" s="116"/>
      <c r="B329" s="137"/>
      <c r="C329" s="137"/>
      <c r="D329" s="137"/>
      <c r="E329" s="118"/>
      <c r="F329" s="119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6"/>
    </row>
    <row r="330" spans="1:19" ht="15.75" x14ac:dyDescent="0.25">
      <c r="A330" s="116"/>
      <c r="B330" s="137"/>
      <c r="C330" s="137"/>
      <c r="D330" s="137"/>
      <c r="E330" s="118"/>
      <c r="F330" s="119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6"/>
    </row>
    <row r="331" spans="1:19" ht="15.75" x14ac:dyDescent="0.25">
      <c r="A331" s="116"/>
      <c r="B331" s="137"/>
      <c r="C331" s="137"/>
      <c r="D331" s="137"/>
      <c r="E331" s="118"/>
      <c r="F331" s="119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6"/>
    </row>
    <row r="332" spans="1:19" ht="15.75" x14ac:dyDescent="0.25">
      <c r="A332" s="221"/>
      <c r="B332" s="222"/>
      <c r="C332" s="222"/>
      <c r="D332" s="222"/>
      <c r="E332" s="220"/>
      <c r="F332" s="219"/>
      <c r="G332" s="220"/>
      <c r="H332" s="220"/>
      <c r="I332" s="220"/>
      <c r="J332" s="220"/>
      <c r="K332" s="220"/>
      <c r="L332" s="220"/>
      <c r="M332" s="220"/>
      <c r="N332" s="106"/>
      <c r="O332" s="220"/>
      <c r="P332" s="220"/>
      <c r="Q332" s="220"/>
      <c r="R332" s="220"/>
      <c r="S332" s="6"/>
    </row>
    <row r="333" spans="1:19" ht="15.75" x14ac:dyDescent="0.25">
      <c r="A333" s="221"/>
      <c r="B333" s="224"/>
      <c r="C333" s="224"/>
      <c r="D333" s="224"/>
      <c r="E333" s="225"/>
      <c r="F333" s="219"/>
      <c r="G333" s="220"/>
      <c r="H333" s="220"/>
      <c r="I333" s="220"/>
      <c r="J333" s="220"/>
      <c r="K333" s="220"/>
      <c r="L333" s="220"/>
      <c r="M333" s="220"/>
      <c r="N333" s="106"/>
      <c r="O333" s="220"/>
      <c r="P333" s="220"/>
      <c r="Q333" s="220"/>
      <c r="R333" s="220"/>
      <c r="S333" s="6"/>
    </row>
    <row r="334" spans="1:19" ht="15.75" x14ac:dyDescent="0.25">
      <c r="A334" s="221"/>
      <c r="B334" s="224"/>
      <c r="C334" s="224"/>
      <c r="D334" s="224"/>
      <c r="E334" s="225"/>
      <c r="F334" s="219"/>
      <c r="G334" s="220"/>
      <c r="H334" s="220"/>
      <c r="I334" s="220"/>
      <c r="J334" s="220"/>
      <c r="K334" s="220"/>
      <c r="L334" s="220"/>
      <c r="M334" s="220"/>
      <c r="N334" s="106"/>
      <c r="O334" s="220"/>
      <c r="P334" s="220"/>
      <c r="Q334" s="220"/>
      <c r="R334" s="220"/>
      <c r="S334" s="6"/>
    </row>
    <row r="335" spans="1:19" ht="15.75" x14ac:dyDescent="0.25">
      <c r="A335" s="221"/>
      <c r="B335" s="224"/>
      <c r="C335" s="224"/>
      <c r="D335" s="224"/>
      <c r="E335" s="225"/>
      <c r="F335" s="219"/>
      <c r="G335" s="220"/>
      <c r="H335" s="220"/>
      <c r="I335" s="220"/>
      <c r="J335" s="220"/>
      <c r="K335" s="220"/>
      <c r="L335" s="220"/>
      <c r="M335" s="220"/>
      <c r="N335" s="106"/>
      <c r="O335" s="220"/>
      <c r="P335" s="220"/>
      <c r="Q335" s="220"/>
      <c r="R335" s="220"/>
      <c r="S335" s="6"/>
    </row>
    <row r="336" spans="1:19" ht="15.75" x14ac:dyDescent="0.25">
      <c r="A336" s="221"/>
      <c r="B336" s="224"/>
      <c r="C336" s="224"/>
      <c r="D336" s="224"/>
      <c r="E336" s="225"/>
      <c r="F336" s="219"/>
      <c r="G336" s="220"/>
      <c r="H336" s="220"/>
      <c r="I336" s="220"/>
      <c r="J336" s="220"/>
      <c r="K336" s="220"/>
      <c r="L336" s="220"/>
      <c r="M336" s="220"/>
      <c r="N336" s="106"/>
      <c r="O336" s="220"/>
      <c r="P336" s="220"/>
      <c r="Q336" s="220"/>
      <c r="R336" s="220"/>
      <c r="S336" s="6"/>
    </row>
    <row r="337" spans="1:19" ht="15.75" x14ac:dyDescent="0.25">
      <c r="A337" s="221"/>
      <c r="B337" s="224"/>
      <c r="C337" s="224"/>
      <c r="D337" s="224"/>
      <c r="E337" s="225"/>
      <c r="F337" s="219"/>
      <c r="G337" s="220"/>
      <c r="H337" s="220"/>
      <c r="I337" s="220"/>
      <c r="J337" s="220"/>
      <c r="K337" s="220"/>
      <c r="L337" s="220"/>
      <c r="M337" s="220"/>
      <c r="N337" s="106"/>
      <c r="O337" s="220"/>
      <c r="P337" s="220"/>
      <c r="Q337" s="220"/>
      <c r="R337" s="220"/>
      <c r="S337" s="6"/>
    </row>
    <row r="338" spans="1:19" ht="15.75" x14ac:dyDescent="0.25">
      <c r="A338" s="221"/>
      <c r="B338" s="224"/>
      <c r="C338" s="224"/>
      <c r="D338" s="224"/>
      <c r="E338" s="225"/>
      <c r="F338" s="219"/>
      <c r="G338" s="220"/>
      <c r="H338" s="220"/>
      <c r="I338" s="220"/>
      <c r="J338" s="220"/>
      <c r="K338" s="220"/>
      <c r="L338" s="220"/>
      <c r="M338" s="220"/>
      <c r="N338" s="106"/>
      <c r="O338" s="220"/>
      <c r="P338" s="220"/>
      <c r="Q338" s="220"/>
      <c r="R338" s="220"/>
      <c r="S338" s="6"/>
    </row>
    <row r="339" spans="1:19" ht="15.75" x14ac:dyDescent="0.25">
      <c r="A339" s="143"/>
      <c r="B339" s="226"/>
      <c r="C339" s="226"/>
      <c r="D339" s="226"/>
      <c r="E339" s="106"/>
      <c r="F339" s="119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6"/>
    </row>
    <row r="340" spans="1:19" ht="15.75" x14ac:dyDescent="0.25">
      <c r="A340" s="143"/>
      <c r="B340" s="227"/>
      <c r="C340" s="227"/>
      <c r="D340" s="227"/>
      <c r="E340" s="106"/>
      <c r="F340" s="119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6"/>
    </row>
    <row r="341" spans="1:19" ht="15.75" x14ac:dyDescent="0.25">
      <c r="A341" s="143"/>
      <c r="B341" s="227"/>
      <c r="C341" s="227"/>
      <c r="D341" s="227"/>
      <c r="E341" s="106"/>
      <c r="F341" s="119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6"/>
    </row>
    <row r="342" spans="1:19" ht="15.75" x14ac:dyDescent="0.25">
      <c r="A342" s="143"/>
      <c r="B342" s="228"/>
      <c r="C342" s="228"/>
      <c r="D342" s="228"/>
      <c r="E342" s="106"/>
      <c r="F342" s="119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6"/>
    </row>
    <row r="343" spans="1:19" ht="15.75" x14ac:dyDescent="0.25">
      <c r="A343" s="143"/>
      <c r="B343" s="227"/>
      <c r="C343" s="227"/>
      <c r="D343" s="227"/>
      <c r="E343" s="106"/>
      <c r="F343" s="119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6"/>
    </row>
    <row r="344" spans="1:19" ht="15.75" x14ac:dyDescent="0.25">
      <c r="A344" s="143"/>
      <c r="B344" s="227"/>
      <c r="C344" s="227"/>
      <c r="D344" s="227"/>
      <c r="E344" s="106"/>
      <c r="F344" s="119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6"/>
    </row>
    <row r="345" spans="1:19" ht="15.75" x14ac:dyDescent="0.25">
      <c r="A345" s="143"/>
      <c r="B345" s="227"/>
      <c r="C345" s="227"/>
      <c r="D345" s="227"/>
      <c r="E345" s="106"/>
      <c r="F345" s="119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6"/>
    </row>
    <row r="346" spans="1:19" ht="15.75" x14ac:dyDescent="0.25">
      <c r="A346" s="143"/>
      <c r="B346" s="228"/>
      <c r="C346" s="228"/>
      <c r="D346" s="228"/>
      <c r="E346" s="106"/>
      <c r="F346" s="119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6"/>
    </row>
    <row r="347" spans="1:19" ht="15.75" x14ac:dyDescent="0.25">
      <c r="A347" s="143"/>
      <c r="B347" s="227"/>
      <c r="C347" s="227"/>
      <c r="D347" s="227"/>
      <c r="E347" s="106"/>
      <c r="F347" s="119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6"/>
    </row>
    <row r="348" spans="1:19" ht="15.75" x14ac:dyDescent="0.25">
      <c r="A348" s="143"/>
      <c r="B348" s="227"/>
      <c r="C348" s="227"/>
      <c r="D348" s="227"/>
      <c r="E348" s="106"/>
      <c r="F348" s="119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6"/>
    </row>
    <row r="349" spans="1:19" ht="15.75" x14ac:dyDescent="0.25">
      <c r="A349" s="143"/>
      <c r="B349" s="228"/>
      <c r="C349" s="228"/>
      <c r="D349" s="228"/>
      <c r="E349" s="106"/>
      <c r="F349" s="119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6"/>
    </row>
    <row r="350" spans="1:19" ht="15.75" x14ac:dyDescent="0.25">
      <c r="A350" s="143"/>
      <c r="B350" s="228"/>
      <c r="C350" s="228"/>
      <c r="D350" s="228"/>
      <c r="E350" s="106"/>
      <c r="F350" s="119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6"/>
    </row>
    <row r="351" spans="1:19" ht="15.75" x14ac:dyDescent="0.25">
      <c r="A351" s="143"/>
      <c r="B351" s="227"/>
      <c r="C351" s="227"/>
      <c r="D351" s="227"/>
      <c r="E351" s="106"/>
      <c r="F351" s="119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6"/>
    </row>
    <row r="352" spans="1:19" ht="15.75" x14ac:dyDescent="0.25">
      <c r="A352" s="143"/>
      <c r="B352" s="227"/>
      <c r="C352" s="227"/>
      <c r="D352" s="227"/>
      <c r="E352" s="106"/>
      <c r="F352" s="119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6"/>
    </row>
    <row r="353" spans="1:19" ht="15.75" x14ac:dyDescent="0.25">
      <c r="A353" s="143"/>
      <c r="B353" s="227"/>
      <c r="C353" s="227"/>
      <c r="D353" s="227"/>
      <c r="E353" s="106"/>
      <c r="F353" s="119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6"/>
    </row>
    <row r="354" spans="1:19" ht="15.75" x14ac:dyDescent="0.25">
      <c r="A354" s="143"/>
      <c r="B354" s="228"/>
      <c r="C354" s="228"/>
      <c r="D354" s="228"/>
      <c r="E354" s="106"/>
      <c r="F354" s="119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6"/>
    </row>
    <row r="355" spans="1:19" ht="15.75" x14ac:dyDescent="0.25">
      <c r="A355" s="138"/>
      <c r="B355" s="150"/>
      <c r="C355" s="150"/>
      <c r="D355" s="150"/>
      <c r="E355" s="118"/>
      <c r="F355" s="123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6"/>
    </row>
    <row r="356" spans="1:19" ht="15.75" x14ac:dyDescent="0.25">
      <c r="A356" s="138"/>
      <c r="B356" s="152"/>
      <c r="C356" s="152"/>
      <c r="D356" s="152"/>
      <c r="E356" s="118"/>
      <c r="F356" s="123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6"/>
    </row>
    <row r="357" spans="1:19" ht="15.75" x14ac:dyDescent="0.25">
      <c r="A357" s="138"/>
      <c r="B357" s="152"/>
      <c r="C357" s="152"/>
      <c r="D357" s="152"/>
      <c r="E357" s="118"/>
      <c r="F357" s="123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6"/>
    </row>
    <row r="358" spans="1:19" ht="15.75" x14ac:dyDescent="0.25">
      <c r="A358" s="138"/>
      <c r="B358" s="152"/>
      <c r="C358" s="152"/>
      <c r="D358" s="152"/>
      <c r="E358" s="118"/>
      <c r="F358" s="123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6"/>
    </row>
    <row r="359" spans="1:19" ht="15.75" x14ac:dyDescent="0.25">
      <c r="A359" s="153"/>
      <c r="B359" s="150"/>
      <c r="C359" s="150"/>
      <c r="D359" s="150"/>
      <c r="E359" s="118"/>
      <c r="F359" s="119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6"/>
    </row>
    <row r="360" spans="1:19" ht="15.75" x14ac:dyDescent="0.25">
      <c r="A360" s="107"/>
      <c r="B360" s="136"/>
      <c r="C360" s="136"/>
      <c r="D360" s="136"/>
      <c r="E360" s="147"/>
      <c r="F360" s="154"/>
      <c r="G360" s="135"/>
      <c r="H360" s="135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6"/>
    </row>
    <row r="361" spans="1:19" ht="15.75" x14ac:dyDescent="0.25">
      <c r="A361" s="107"/>
      <c r="B361" s="111"/>
      <c r="C361" s="111"/>
      <c r="D361" s="111"/>
      <c r="E361" s="112"/>
      <c r="F361" s="134"/>
      <c r="G361" s="135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6"/>
    </row>
    <row r="362" spans="1:19" ht="15.75" x14ac:dyDescent="0.25">
      <c r="A362" s="155"/>
      <c r="B362" s="111"/>
      <c r="C362" s="111"/>
      <c r="D362" s="111"/>
      <c r="E362" s="112"/>
      <c r="F362" s="134"/>
      <c r="G362" s="156"/>
      <c r="H362" s="156"/>
      <c r="I362" s="156"/>
      <c r="J362" s="135"/>
      <c r="K362" s="135"/>
      <c r="L362" s="135"/>
      <c r="M362" s="135"/>
      <c r="N362" s="135"/>
      <c r="O362" s="157"/>
      <c r="P362" s="157"/>
      <c r="Q362" s="157"/>
      <c r="R362" s="157"/>
      <c r="S362" s="6"/>
    </row>
    <row r="363" spans="1:19" x14ac:dyDescent="0.25">
      <c r="A363" s="100"/>
      <c r="B363" s="100"/>
      <c r="C363" s="100"/>
      <c r="D363" s="100"/>
      <c r="E363" s="101"/>
      <c r="F363" s="101"/>
      <c r="G363" s="101"/>
      <c r="H363" s="101"/>
      <c r="I363" s="101"/>
      <c r="J363" s="100"/>
      <c r="K363" s="101"/>
      <c r="L363" s="101"/>
      <c r="M363" s="101"/>
      <c r="N363" s="101"/>
      <c r="O363" s="101"/>
      <c r="P363" s="101"/>
      <c r="Q363" s="101"/>
      <c r="R363" s="101"/>
      <c r="S363" s="6"/>
    </row>
    <row r="364" spans="1:19" ht="15.75" x14ac:dyDescent="0.25">
      <c r="A364" s="102"/>
      <c r="B364" s="103"/>
      <c r="C364" s="103"/>
      <c r="D364" s="103"/>
      <c r="E364" s="102"/>
      <c r="F364" s="104"/>
      <c r="G364" s="105"/>
      <c r="H364" s="103"/>
      <c r="I364" s="103"/>
      <c r="J364" s="106"/>
      <c r="K364" s="102"/>
      <c r="L364" s="102"/>
      <c r="M364" s="102"/>
      <c r="N364" s="102"/>
      <c r="O364" s="102"/>
      <c r="P364" s="102"/>
      <c r="Q364" s="102"/>
      <c r="R364" s="102"/>
      <c r="S364" s="6"/>
    </row>
    <row r="365" spans="1:19" x14ac:dyDescent="0.25">
      <c r="A365" s="107"/>
      <c r="B365" s="108"/>
      <c r="C365" s="108"/>
      <c r="D365" s="108"/>
      <c r="E365" s="109"/>
      <c r="F365" s="110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6"/>
    </row>
    <row r="366" spans="1:19" ht="15.75" x14ac:dyDescent="0.25">
      <c r="A366" s="102"/>
      <c r="B366" s="111"/>
      <c r="C366" s="111"/>
      <c r="D366" s="111"/>
      <c r="E366" s="112"/>
      <c r="F366" s="113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6"/>
    </row>
    <row r="367" spans="1:19" ht="15.75" x14ac:dyDescent="0.25">
      <c r="A367" s="102"/>
      <c r="B367" s="111"/>
      <c r="C367" s="111"/>
      <c r="D367" s="111"/>
      <c r="E367" s="114"/>
      <c r="F367" s="115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  <c r="S367" s="6"/>
    </row>
    <row r="368" spans="1:19" ht="15.75" x14ac:dyDescent="0.25">
      <c r="A368" s="132"/>
      <c r="B368" s="229"/>
      <c r="C368" s="229"/>
      <c r="D368" s="229"/>
      <c r="E368" s="106"/>
      <c r="F368" s="230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  <c r="S368" s="6"/>
    </row>
    <row r="369" spans="1:19" x14ac:dyDescent="0.25">
      <c r="A369" s="132"/>
      <c r="B369" s="231"/>
      <c r="C369" s="231"/>
      <c r="D369" s="231"/>
      <c r="E369" s="106"/>
      <c r="F369" s="115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6"/>
    </row>
    <row r="370" spans="1:19" ht="15.75" x14ac:dyDescent="0.25">
      <c r="A370" s="116"/>
      <c r="B370" s="122"/>
      <c r="C370" s="122"/>
      <c r="D370" s="122"/>
      <c r="E370" s="118"/>
      <c r="F370" s="123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6"/>
    </row>
    <row r="371" spans="1:19" ht="15.75" x14ac:dyDescent="0.25">
      <c r="A371" s="116"/>
      <c r="B371" s="121"/>
      <c r="C371" s="121"/>
      <c r="D371" s="121"/>
      <c r="E371" s="118"/>
      <c r="F371" s="123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6"/>
    </row>
    <row r="372" spans="1:19" ht="15.75" x14ac:dyDescent="0.25">
      <c r="A372" s="116"/>
      <c r="B372" s="121"/>
      <c r="C372" s="121"/>
      <c r="D372" s="121"/>
      <c r="E372" s="118"/>
      <c r="F372" s="123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6"/>
    </row>
    <row r="373" spans="1:19" ht="15.75" x14ac:dyDescent="0.25">
      <c r="A373" s="116"/>
      <c r="B373" s="121"/>
      <c r="C373" s="121"/>
      <c r="D373" s="121"/>
      <c r="E373" s="118"/>
      <c r="F373" s="123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6"/>
    </row>
    <row r="374" spans="1:19" ht="15.75" x14ac:dyDescent="0.25">
      <c r="A374" s="116"/>
      <c r="B374" s="121"/>
      <c r="C374" s="121"/>
      <c r="D374" s="121"/>
      <c r="E374" s="118"/>
      <c r="F374" s="123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6"/>
    </row>
    <row r="375" spans="1:19" ht="15.75" x14ac:dyDescent="0.25">
      <c r="A375" s="116"/>
      <c r="B375" s="121"/>
      <c r="C375" s="121"/>
      <c r="D375" s="121"/>
      <c r="E375" s="118"/>
      <c r="F375" s="123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6"/>
    </row>
    <row r="376" spans="1:19" ht="15.75" x14ac:dyDescent="0.25">
      <c r="A376" s="116"/>
      <c r="B376" s="150"/>
      <c r="C376" s="150"/>
      <c r="D376" s="150"/>
      <c r="E376" s="151"/>
      <c r="F376" s="123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6"/>
    </row>
    <row r="377" spans="1:19" ht="15.75" x14ac:dyDescent="0.25">
      <c r="A377" s="116"/>
      <c r="B377" s="121"/>
      <c r="C377" s="121"/>
      <c r="D377" s="121"/>
      <c r="E377" s="118"/>
      <c r="F377" s="119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6"/>
    </row>
    <row r="378" spans="1:19" ht="15.75" x14ac:dyDescent="0.25">
      <c r="A378" s="116"/>
      <c r="B378" s="121"/>
      <c r="C378" s="121"/>
      <c r="D378" s="121"/>
      <c r="E378" s="118"/>
      <c r="F378" s="119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6"/>
    </row>
    <row r="379" spans="1:19" ht="15.75" x14ac:dyDescent="0.25">
      <c r="A379" s="116"/>
      <c r="B379" s="232"/>
      <c r="C379" s="232"/>
      <c r="D379" s="232"/>
      <c r="E379" s="118"/>
      <c r="F379" s="119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6"/>
    </row>
    <row r="380" spans="1:19" ht="15.75" x14ac:dyDescent="0.25">
      <c r="A380" s="116"/>
      <c r="B380" s="233"/>
      <c r="C380" s="233"/>
      <c r="D380" s="233"/>
      <c r="E380" s="118"/>
      <c r="F380" s="119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6"/>
    </row>
    <row r="381" spans="1:19" ht="15.75" x14ac:dyDescent="0.25">
      <c r="A381" s="116"/>
      <c r="B381" s="233"/>
      <c r="C381" s="233"/>
      <c r="D381" s="233"/>
      <c r="E381" s="118"/>
      <c r="F381" s="119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6"/>
    </row>
    <row r="382" spans="1:19" ht="15.75" x14ac:dyDescent="0.25">
      <c r="A382" s="116"/>
      <c r="B382" s="233"/>
      <c r="C382" s="233"/>
      <c r="D382" s="233"/>
      <c r="E382" s="118"/>
      <c r="F382" s="119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6"/>
    </row>
    <row r="383" spans="1:19" ht="15.75" x14ac:dyDescent="0.25">
      <c r="A383" s="153"/>
      <c r="B383" s="117"/>
      <c r="C383" s="117"/>
      <c r="D383" s="117"/>
      <c r="E383" s="118"/>
      <c r="F383" s="119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6"/>
    </row>
    <row r="384" spans="1:19" ht="15.75" x14ac:dyDescent="0.25">
      <c r="A384" s="132"/>
      <c r="B384" s="133"/>
      <c r="C384" s="133"/>
      <c r="D384" s="133"/>
      <c r="E384" s="118"/>
      <c r="F384" s="119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6"/>
    </row>
    <row r="385" spans="1:19" ht="15.75" x14ac:dyDescent="0.25">
      <c r="A385" s="132"/>
      <c r="B385" s="126"/>
      <c r="C385" s="126"/>
      <c r="D385" s="126"/>
      <c r="E385" s="118"/>
      <c r="F385" s="119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6"/>
    </row>
    <row r="386" spans="1:19" ht="15.75" x14ac:dyDescent="0.25">
      <c r="A386" s="102"/>
      <c r="B386" s="111"/>
      <c r="C386" s="111"/>
      <c r="D386" s="111"/>
      <c r="E386" s="106"/>
      <c r="F386" s="134"/>
      <c r="G386" s="135"/>
      <c r="H386" s="135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6"/>
    </row>
    <row r="387" spans="1:19" ht="15.75" x14ac:dyDescent="0.25">
      <c r="A387" s="107"/>
      <c r="B387" s="136"/>
      <c r="C387" s="136"/>
      <c r="D387" s="136"/>
      <c r="E387" s="106"/>
      <c r="F387" s="134"/>
      <c r="G387" s="106"/>
      <c r="H387" s="106"/>
      <c r="I387" s="106"/>
      <c r="J387" s="106"/>
      <c r="K387" s="106"/>
      <c r="L387" s="106"/>
      <c r="M387" s="106"/>
      <c r="N387" s="106"/>
      <c r="O387" s="106"/>
      <c r="P387" s="106"/>
      <c r="Q387" s="106"/>
      <c r="R387" s="106"/>
      <c r="S387" s="6"/>
    </row>
    <row r="388" spans="1:19" ht="15.75" x14ac:dyDescent="0.25">
      <c r="A388" s="116"/>
      <c r="B388" s="122"/>
      <c r="C388" s="122"/>
      <c r="D388" s="122"/>
      <c r="E388" s="118"/>
      <c r="F388" s="119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6"/>
    </row>
    <row r="389" spans="1:19" ht="15.75" x14ac:dyDescent="0.25">
      <c r="A389" s="116"/>
      <c r="B389" s="137"/>
      <c r="C389" s="137"/>
      <c r="D389" s="137"/>
      <c r="E389" s="118"/>
      <c r="F389" s="119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6"/>
    </row>
    <row r="390" spans="1:19" ht="15.75" x14ac:dyDescent="0.25">
      <c r="A390" s="116"/>
      <c r="B390" s="137"/>
      <c r="C390" s="137"/>
      <c r="D390" s="137"/>
      <c r="E390" s="118"/>
      <c r="F390" s="119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6"/>
    </row>
    <row r="391" spans="1:19" ht="15.75" x14ac:dyDescent="0.25">
      <c r="A391" s="116"/>
      <c r="B391" s="137"/>
      <c r="C391" s="137"/>
      <c r="D391" s="137"/>
      <c r="E391" s="118"/>
      <c r="F391" s="119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6"/>
    </row>
    <row r="392" spans="1:19" ht="15.75" x14ac:dyDescent="0.25">
      <c r="A392" s="234"/>
      <c r="B392" s="222"/>
      <c r="C392" s="222"/>
      <c r="D392" s="222"/>
      <c r="E392" s="220"/>
      <c r="F392" s="219"/>
      <c r="G392" s="220"/>
      <c r="H392" s="220"/>
      <c r="I392" s="220"/>
      <c r="J392" s="220"/>
      <c r="K392" s="220"/>
      <c r="L392" s="220"/>
      <c r="M392" s="220"/>
      <c r="N392" s="106"/>
      <c r="O392" s="220"/>
      <c r="P392" s="220"/>
      <c r="Q392" s="220"/>
      <c r="R392" s="220"/>
      <c r="S392" s="6"/>
    </row>
    <row r="393" spans="1:19" ht="15.75" x14ac:dyDescent="0.25">
      <c r="A393" s="234"/>
      <c r="B393" s="223"/>
      <c r="C393" s="223"/>
      <c r="D393" s="223"/>
      <c r="E393" s="220"/>
      <c r="F393" s="219"/>
      <c r="G393" s="220"/>
      <c r="H393" s="220"/>
      <c r="I393" s="220"/>
      <c r="J393" s="220"/>
      <c r="K393" s="220"/>
      <c r="L393" s="220"/>
      <c r="M393" s="220"/>
      <c r="N393" s="106"/>
      <c r="O393" s="220"/>
      <c r="P393" s="220"/>
      <c r="Q393" s="220"/>
      <c r="R393" s="220"/>
      <c r="S393" s="6"/>
    </row>
    <row r="394" spans="1:19" ht="15.75" x14ac:dyDescent="0.25">
      <c r="A394" s="234"/>
      <c r="B394" s="223"/>
      <c r="C394" s="223"/>
      <c r="D394" s="223"/>
      <c r="E394" s="220"/>
      <c r="F394" s="219"/>
      <c r="G394" s="220"/>
      <c r="H394" s="220"/>
      <c r="I394" s="220"/>
      <c r="J394" s="220"/>
      <c r="K394" s="220"/>
      <c r="L394" s="220"/>
      <c r="M394" s="220"/>
      <c r="N394" s="106"/>
      <c r="O394" s="220"/>
      <c r="P394" s="220"/>
      <c r="Q394" s="220"/>
      <c r="R394" s="220"/>
      <c r="S394" s="6"/>
    </row>
    <row r="395" spans="1:19" ht="15.75" x14ac:dyDescent="0.25">
      <c r="A395" s="234"/>
      <c r="B395" s="223"/>
      <c r="C395" s="223"/>
      <c r="D395" s="223"/>
      <c r="E395" s="220"/>
      <c r="F395" s="219"/>
      <c r="G395" s="220"/>
      <c r="H395" s="220"/>
      <c r="I395" s="220"/>
      <c r="J395" s="220"/>
      <c r="K395" s="220"/>
      <c r="L395" s="220"/>
      <c r="M395" s="220"/>
      <c r="N395" s="106"/>
      <c r="O395" s="220"/>
      <c r="P395" s="220"/>
      <c r="Q395" s="220"/>
      <c r="R395" s="220"/>
      <c r="S395" s="6"/>
    </row>
    <row r="396" spans="1:19" ht="15.75" x14ac:dyDescent="0.25">
      <c r="A396" s="234"/>
      <c r="B396" s="223"/>
      <c r="C396" s="223"/>
      <c r="D396" s="223"/>
      <c r="E396" s="220"/>
      <c r="F396" s="219"/>
      <c r="G396" s="220"/>
      <c r="H396" s="220"/>
      <c r="I396" s="220"/>
      <c r="J396" s="220"/>
      <c r="K396" s="220"/>
      <c r="L396" s="220"/>
      <c r="M396" s="220"/>
      <c r="N396" s="106"/>
      <c r="O396" s="220"/>
      <c r="P396" s="220"/>
      <c r="Q396" s="220"/>
      <c r="R396" s="220"/>
      <c r="S396" s="6"/>
    </row>
    <row r="397" spans="1:19" ht="15.75" x14ac:dyDescent="0.25">
      <c r="A397" s="234"/>
      <c r="B397" s="223"/>
      <c r="C397" s="223"/>
      <c r="D397" s="223"/>
      <c r="E397" s="220"/>
      <c r="F397" s="219"/>
      <c r="G397" s="220"/>
      <c r="H397" s="220"/>
      <c r="I397" s="220"/>
      <c r="J397" s="220"/>
      <c r="K397" s="220"/>
      <c r="L397" s="220"/>
      <c r="M397" s="220"/>
      <c r="N397" s="106"/>
      <c r="O397" s="220"/>
      <c r="P397" s="220"/>
      <c r="Q397" s="220"/>
      <c r="R397" s="220"/>
      <c r="S397" s="6"/>
    </row>
    <row r="398" spans="1:19" ht="15.75" x14ac:dyDescent="0.25">
      <c r="A398" s="234"/>
      <c r="B398" s="223"/>
      <c r="C398" s="223"/>
      <c r="D398" s="223"/>
      <c r="E398" s="220"/>
      <c r="F398" s="219"/>
      <c r="G398" s="220"/>
      <c r="H398" s="220"/>
      <c r="I398" s="220"/>
      <c r="J398" s="220"/>
      <c r="K398" s="220"/>
      <c r="L398" s="220"/>
      <c r="M398" s="220"/>
      <c r="N398" s="106"/>
      <c r="O398" s="220"/>
      <c r="P398" s="220"/>
      <c r="Q398" s="220"/>
      <c r="R398" s="220"/>
      <c r="S398" s="6"/>
    </row>
    <row r="399" spans="1:19" ht="15.75" x14ac:dyDescent="0.25">
      <c r="A399" s="234"/>
      <c r="B399" s="223"/>
      <c r="C399" s="223"/>
      <c r="D399" s="223"/>
      <c r="E399" s="220"/>
      <c r="F399" s="219"/>
      <c r="G399" s="220"/>
      <c r="H399" s="220"/>
      <c r="I399" s="220"/>
      <c r="J399" s="220"/>
      <c r="K399" s="220"/>
      <c r="L399" s="220"/>
      <c r="M399" s="220"/>
      <c r="N399" s="106"/>
      <c r="O399" s="220"/>
      <c r="P399" s="220"/>
      <c r="Q399" s="220"/>
      <c r="R399" s="220"/>
      <c r="S399" s="6"/>
    </row>
    <row r="400" spans="1:19" ht="15.75" x14ac:dyDescent="0.25">
      <c r="A400" s="234"/>
      <c r="B400" s="223"/>
      <c r="C400" s="223"/>
      <c r="D400" s="223"/>
      <c r="E400" s="220"/>
      <c r="F400" s="219"/>
      <c r="G400" s="220"/>
      <c r="H400" s="220"/>
      <c r="I400" s="220"/>
      <c r="J400" s="220"/>
      <c r="K400" s="220"/>
      <c r="L400" s="220"/>
      <c r="M400" s="220"/>
      <c r="N400" s="106"/>
      <c r="O400" s="220"/>
      <c r="P400" s="220"/>
      <c r="Q400" s="220"/>
      <c r="R400" s="220"/>
      <c r="S400" s="6"/>
    </row>
    <row r="401" spans="1:19" ht="15.75" x14ac:dyDescent="0.25">
      <c r="A401" s="234"/>
      <c r="B401" s="223"/>
      <c r="C401" s="223"/>
      <c r="D401" s="223"/>
      <c r="E401" s="220"/>
      <c r="F401" s="219"/>
      <c r="G401" s="220"/>
      <c r="H401" s="220"/>
      <c r="I401" s="220"/>
      <c r="J401" s="220"/>
      <c r="K401" s="220"/>
      <c r="L401" s="220"/>
      <c r="M401" s="220"/>
      <c r="N401" s="106"/>
      <c r="O401" s="220"/>
      <c r="P401" s="220"/>
      <c r="Q401" s="220"/>
      <c r="R401" s="220"/>
      <c r="S401" s="6"/>
    </row>
    <row r="402" spans="1:19" ht="15.75" x14ac:dyDescent="0.25">
      <c r="A402" s="138"/>
      <c r="B402" s="122"/>
      <c r="C402" s="122"/>
      <c r="D402" s="122"/>
      <c r="E402" s="118"/>
      <c r="F402" s="119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6"/>
    </row>
    <row r="403" spans="1:19" ht="15.75" x14ac:dyDescent="0.25">
      <c r="A403" s="138"/>
      <c r="B403" s="137"/>
      <c r="C403" s="137"/>
      <c r="D403" s="137"/>
      <c r="E403" s="118"/>
      <c r="F403" s="119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6"/>
    </row>
    <row r="404" spans="1:19" ht="15.75" x14ac:dyDescent="0.25">
      <c r="A404" s="132"/>
      <c r="B404" s="198"/>
      <c r="C404" s="198"/>
      <c r="D404" s="198"/>
      <c r="E404" s="106"/>
      <c r="F404" s="230"/>
      <c r="G404" s="106"/>
      <c r="H404" s="106"/>
      <c r="I404" s="106"/>
      <c r="J404" s="106"/>
      <c r="K404" s="106"/>
      <c r="L404" s="106"/>
      <c r="M404" s="106"/>
      <c r="N404" s="106"/>
      <c r="O404" s="106"/>
      <c r="P404" s="106"/>
      <c r="Q404" s="106"/>
      <c r="R404" s="106"/>
      <c r="S404" s="6"/>
    </row>
    <row r="405" spans="1:19" ht="15.75" x14ac:dyDescent="0.25">
      <c r="A405" s="132"/>
      <c r="B405" s="146"/>
      <c r="C405" s="146"/>
      <c r="D405" s="146"/>
      <c r="E405" s="106"/>
      <c r="F405" s="230"/>
      <c r="G405" s="106"/>
      <c r="H405" s="106"/>
      <c r="I405" s="106"/>
      <c r="J405" s="106"/>
      <c r="K405" s="106"/>
      <c r="L405" s="106"/>
      <c r="M405" s="106"/>
      <c r="N405" s="106"/>
      <c r="O405" s="106"/>
      <c r="P405" s="106"/>
      <c r="Q405" s="106"/>
      <c r="R405" s="106"/>
      <c r="S405" s="6"/>
    </row>
    <row r="406" spans="1:19" ht="15.75" x14ac:dyDescent="0.25">
      <c r="A406" s="132"/>
      <c r="B406" s="235"/>
      <c r="C406" s="235"/>
      <c r="D406" s="235"/>
      <c r="E406" s="106"/>
      <c r="F406" s="230"/>
      <c r="G406" s="106"/>
      <c r="H406" s="106"/>
      <c r="I406" s="106"/>
      <c r="J406" s="106"/>
      <c r="K406" s="106"/>
      <c r="L406" s="106"/>
      <c r="M406" s="106"/>
      <c r="N406" s="106"/>
      <c r="O406" s="106"/>
      <c r="P406" s="106"/>
      <c r="Q406" s="106"/>
      <c r="R406" s="106"/>
      <c r="S406" s="6"/>
    </row>
    <row r="407" spans="1:19" ht="15.75" x14ac:dyDescent="0.25">
      <c r="A407" s="132"/>
      <c r="B407" s="146"/>
      <c r="C407" s="146"/>
      <c r="D407" s="146"/>
      <c r="E407" s="106"/>
      <c r="F407" s="230"/>
      <c r="G407" s="106"/>
      <c r="H407" s="106"/>
      <c r="I407" s="106"/>
      <c r="J407" s="106"/>
      <c r="K407" s="106"/>
      <c r="L407" s="106"/>
      <c r="M407" s="106"/>
      <c r="N407" s="106"/>
      <c r="O407" s="106"/>
      <c r="P407" s="106"/>
      <c r="Q407" s="106"/>
      <c r="R407" s="106"/>
      <c r="S407" s="6"/>
    </row>
    <row r="408" spans="1:19" ht="15.75" x14ac:dyDescent="0.25">
      <c r="A408" s="132"/>
      <c r="B408" s="146"/>
      <c r="C408" s="146"/>
      <c r="D408" s="146"/>
      <c r="E408" s="106"/>
      <c r="F408" s="230"/>
      <c r="G408" s="106"/>
      <c r="H408" s="106"/>
      <c r="I408" s="106"/>
      <c r="J408" s="106"/>
      <c r="K408" s="106"/>
      <c r="L408" s="106"/>
      <c r="M408" s="106"/>
      <c r="N408" s="106"/>
      <c r="O408" s="106"/>
      <c r="P408" s="106"/>
      <c r="Q408" s="106"/>
      <c r="R408" s="106"/>
      <c r="S408" s="6"/>
    </row>
    <row r="409" spans="1:19" ht="15.75" x14ac:dyDescent="0.25">
      <c r="A409" s="132"/>
      <c r="B409" s="146"/>
      <c r="C409" s="146"/>
      <c r="D409" s="146"/>
      <c r="E409" s="106"/>
      <c r="F409" s="230"/>
      <c r="G409" s="106"/>
      <c r="H409" s="106"/>
      <c r="I409" s="106"/>
      <c r="J409" s="106"/>
      <c r="K409" s="106"/>
      <c r="L409" s="106"/>
      <c r="M409" s="106"/>
      <c r="N409" s="106"/>
      <c r="O409" s="106"/>
      <c r="P409" s="106"/>
      <c r="Q409" s="106"/>
      <c r="R409" s="106"/>
      <c r="S409" s="6"/>
    </row>
    <row r="410" spans="1:19" ht="15.75" x14ac:dyDescent="0.25">
      <c r="A410" s="132"/>
      <c r="B410" s="149"/>
      <c r="C410" s="149"/>
      <c r="D410" s="149"/>
      <c r="E410" s="106"/>
      <c r="F410" s="230"/>
      <c r="G410" s="106"/>
      <c r="H410" s="106"/>
      <c r="I410" s="106"/>
      <c r="J410" s="106"/>
      <c r="K410" s="106"/>
      <c r="L410" s="106"/>
      <c r="M410" s="106"/>
      <c r="N410" s="106"/>
      <c r="O410" s="106"/>
      <c r="P410" s="106"/>
      <c r="Q410" s="106"/>
      <c r="R410" s="106"/>
      <c r="S410" s="6"/>
    </row>
    <row r="411" spans="1:19" ht="15.75" x14ac:dyDescent="0.25">
      <c r="A411" s="132"/>
      <c r="B411" s="146"/>
      <c r="C411" s="146"/>
      <c r="D411" s="146"/>
      <c r="E411" s="106"/>
      <c r="F411" s="230"/>
      <c r="G411" s="106"/>
      <c r="H411" s="106"/>
      <c r="I411" s="106"/>
      <c r="J411" s="106"/>
      <c r="K411" s="106"/>
      <c r="L411" s="106"/>
      <c r="M411" s="106"/>
      <c r="N411" s="106"/>
      <c r="O411" s="106"/>
      <c r="P411" s="106"/>
      <c r="Q411" s="106"/>
      <c r="R411" s="106"/>
      <c r="S411" s="6"/>
    </row>
    <row r="412" spans="1:19" ht="15.75" x14ac:dyDescent="0.25">
      <c r="A412" s="132"/>
      <c r="B412" s="150"/>
      <c r="C412" s="150"/>
      <c r="D412" s="150"/>
      <c r="E412" s="151"/>
      <c r="F412" s="119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6"/>
    </row>
    <row r="413" spans="1:19" ht="15.75" x14ac:dyDescent="0.25">
      <c r="A413" s="132"/>
      <c r="B413" s="214"/>
      <c r="C413" s="214"/>
      <c r="D413" s="214"/>
      <c r="E413" s="151"/>
      <c r="F413" s="119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6"/>
    </row>
    <row r="414" spans="1:19" ht="15.75" x14ac:dyDescent="0.25">
      <c r="A414" s="132"/>
      <c r="B414" s="214"/>
      <c r="C414" s="214"/>
      <c r="D414" s="214"/>
      <c r="E414" s="151"/>
      <c r="F414" s="119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6"/>
    </row>
    <row r="415" spans="1:19" ht="15.75" x14ac:dyDescent="0.25">
      <c r="A415" s="132"/>
      <c r="B415" s="214"/>
      <c r="C415" s="214"/>
      <c r="D415" s="214"/>
      <c r="E415" s="151"/>
      <c r="F415" s="119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6"/>
    </row>
    <row r="416" spans="1:19" ht="15.75" x14ac:dyDescent="0.25">
      <c r="A416" s="236"/>
      <c r="B416" s="237"/>
      <c r="C416" s="237"/>
      <c r="D416" s="237"/>
      <c r="E416" s="151"/>
      <c r="F416" s="119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6"/>
    </row>
    <row r="417" spans="1:19" ht="15.75" x14ac:dyDescent="0.25">
      <c r="A417" s="153"/>
      <c r="B417" s="150"/>
      <c r="C417" s="150"/>
      <c r="D417" s="150"/>
      <c r="E417" s="118"/>
      <c r="F417" s="119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6"/>
    </row>
    <row r="418" spans="1:19" ht="15.75" x14ac:dyDescent="0.25">
      <c r="A418" s="107"/>
      <c r="B418" s="136"/>
      <c r="C418" s="136"/>
      <c r="D418" s="136"/>
      <c r="E418" s="147"/>
      <c r="F418" s="154"/>
      <c r="G418" s="135"/>
      <c r="H418" s="135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6"/>
    </row>
    <row r="419" spans="1:19" ht="15.75" x14ac:dyDescent="0.25">
      <c r="A419" s="107"/>
      <c r="B419" s="111"/>
      <c r="C419" s="111"/>
      <c r="D419" s="111"/>
      <c r="E419" s="112"/>
      <c r="F419" s="134"/>
      <c r="G419" s="135"/>
      <c r="H419" s="135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6"/>
    </row>
    <row r="420" spans="1:19" ht="15.75" x14ac:dyDescent="0.25">
      <c r="A420" s="155"/>
      <c r="B420" s="111"/>
      <c r="C420" s="111"/>
      <c r="D420" s="111"/>
      <c r="E420" s="112"/>
      <c r="F420" s="134"/>
      <c r="G420" s="156"/>
      <c r="H420" s="156"/>
      <c r="I420" s="156"/>
      <c r="J420" s="135"/>
      <c r="K420" s="135"/>
      <c r="L420" s="135"/>
      <c r="M420" s="135"/>
      <c r="N420" s="135"/>
      <c r="O420" s="157"/>
      <c r="P420" s="157"/>
      <c r="Q420" s="157"/>
      <c r="R420" s="157"/>
      <c r="S420" s="6"/>
    </row>
  </sheetData>
  <mergeCells count="92">
    <mergeCell ref="A412:A415"/>
    <mergeCell ref="O420:R420"/>
    <mergeCell ref="A379:A382"/>
    <mergeCell ref="A384:A385"/>
    <mergeCell ref="A388:A391"/>
    <mergeCell ref="A392:A401"/>
    <mergeCell ref="A402:A403"/>
    <mergeCell ref="A404:A411"/>
    <mergeCell ref="E363:I363"/>
    <mergeCell ref="K363:N363"/>
    <mergeCell ref="O363:R363"/>
    <mergeCell ref="A368:A369"/>
    <mergeCell ref="A370:A375"/>
    <mergeCell ref="A376:A378"/>
    <mergeCell ref="A322:A323"/>
    <mergeCell ref="A326:A331"/>
    <mergeCell ref="A332:A338"/>
    <mergeCell ref="A339:A354"/>
    <mergeCell ref="A355:A358"/>
    <mergeCell ref="O362:R362"/>
    <mergeCell ref="E299:I299"/>
    <mergeCell ref="K299:N299"/>
    <mergeCell ref="O299:R299"/>
    <mergeCell ref="A304:A305"/>
    <mergeCell ref="A306:A316"/>
    <mergeCell ref="A317:A320"/>
    <mergeCell ref="A269:A270"/>
    <mergeCell ref="A271:A278"/>
    <mergeCell ref="A279:A280"/>
    <mergeCell ref="A281:A283"/>
    <mergeCell ref="A284:A291"/>
    <mergeCell ref="A292:A294"/>
    <mergeCell ref="O245:R245"/>
    <mergeCell ref="A250:A255"/>
    <mergeCell ref="A256:A257"/>
    <mergeCell ref="A258:A259"/>
    <mergeCell ref="A261:A264"/>
    <mergeCell ref="A265:A266"/>
    <mergeCell ref="A221:A223"/>
    <mergeCell ref="A224:A230"/>
    <mergeCell ref="A233:A236"/>
    <mergeCell ref="A237:A240"/>
    <mergeCell ref="E245:I245"/>
    <mergeCell ref="K245:N245"/>
    <mergeCell ref="A191:A198"/>
    <mergeCell ref="A199:A200"/>
    <mergeCell ref="A202:A204"/>
    <mergeCell ref="A205:A206"/>
    <mergeCell ref="A209:A212"/>
    <mergeCell ref="A213:A220"/>
    <mergeCell ref="A173:A175"/>
    <mergeCell ref="A176:A179"/>
    <mergeCell ref="E184:I184"/>
    <mergeCell ref="K184:N184"/>
    <mergeCell ref="O184:R184"/>
    <mergeCell ref="A189:A190"/>
    <mergeCell ref="A135:A140"/>
    <mergeCell ref="A141:A142"/>
    <mergeCell ref="A143:A146"/>
    <mergeCell ref="A148:A149"/>
    <mergeCell ref="A153:A157"/>
    <mergeCell ref="A158:A172"/>
    <mergeCell ref="A118:A121"/>
    <mergeCell ref="O127:R127"/>
    <mergeCell ref="E128:I128"/>
    <mergeCell ref="K128:N128"/>
    <mergeCell ref="O128:R128"/>
    <mergeCell ref="A133:A134"/>
    <mergeCell ref="A84:A85"/>
    <mergeCell ref="A88:A94"/>
    <mergeCell ref="A95:A106"/>
    <mergeCell ref="A107:A109"/>
    <mergeCell ref="A110:A114"/>
    <mergeCell ref="A115:A117"/>
    <mergeCell ref="E65:I65"/>
    <mergeCell ref="K65:N65"/>
    <mergeCell ref="O65:R65"/>
    <mergeCell ref="A70:A71"/>
    <mergeCell ref="A72:A79"/>
    <mergeCell ref="A80:A82"/>
    <mergeCell ref="A23:A29"/>
    <mergeCell ref="A30:A37"/>
    <mergeCell ref="A38:A40"/>
    <mergeCell ref="A41:A52"/>
    <mergeCell ref="A53:A55"/>
    <mergeCell ref="A56:A59"/>
    <mergeCell ref="E1:I1"/>
    <mergeCell ref="K1:N1"/>
    <mergeCell ref="O1:R1"/>
    <mergeCell ref="A6:A12"/>
    <mergeCell ref="A13:A14"/>
    <mergeCell ref="A16:A19"/>
  </mergeCells>
  <pageMargins left="0.25" right="0.25" top="0.75" bottom="0.75" header="0.3" footer="0.3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Воспитатель</dc:creator>
  <cp:lastModifiedBy>Воспитатель</cp:lastModifiedBy>
  <dcterms:created xsi:type="dcterms:W3CDTF">2021-05-25T21:11:24Z</dcterms:created>
  <dcterms:modified xsi:type="dcterms:W3CDTF">2021-05-25T21:11:54Z</dcterms:modified>
</cp:coreProperties>
</file>